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ipp_000\Documents\Belvidere Thunder Boosters\Financial Files\Monthly reports\"/>
    </mc:Choice>
  </mc:AlternateContent>
  <bookViews>
    <workbookView xWindow="0" yWindow="0" windowWidth="15345" windowHeight="3675"/>
  </bookViews>
  <sheets>
    <sheet name="Balance Sheet 3-21-21" sheetId="1" r:id="rId1"/>
    <sheet name="Cash Flow 3-21-21" sheetId="2" r:id="rId2"/>
    <sheet name="Cash Flow Detail 2-22 to 3-21" sheetId="3" r:id="rId3"/>
  </sheets>
  <externalReferences>
    <externalReference r:id="rId4"/>
  </externalReferences>
  <definedNames>
    <definedName name="_xlnm.Print_Titles" localSheetId="0">'Balance Sheet 3-21-21'!$1:$1</definedName>
    <definedName name="_xlnm.Print_Titles" localSheetId="1">'Cash Flow 3-21-21'!$1:$1</definedName>
    <definedName name="QB_COLUMN_29" localSheetId="0" hidden="1">'Balance Sheet 3-21-21'!$F$1</definedName>
    <definedName name="QB_COLUMN_29" localSheetId="1" hidden="1">'Cash Flow 3-21-21'!$D$1</definedName>
    <definedName name="QB_COLUMN_3" localSheetId="2" hidden="1">'Cash Flow Detail 2-22 to 3-21'!#REF!</definedName>
    <definedName name="QB_COLUMN_30" localSheetId="2" hidden="1">'Cash Flow Detail 2-22 to 3-21'!#REF!</definedName>
    <definedName name="QB_COLUMN_4" localSheetId="2" hidden="1">'Cash Flow Detail 2-22 to 3-21'!#REF!</definedName>
    <definedName name="QB_COLUMN_5" localSheetId="2" hidden="1">'Cash Flow Detail 2-22 to 3-21'!#REF!</definedName>
    <definedName name="QB_COLUMN_7" localSheetId="2" hidden="1">'Cash Flow Detail 2-22 to 3-21'!#REF!</definedName>
    <definedName name="QB_COLUMN_8" localSheetId="2" hidden="1">'Cash Flow Detail 2-22 to 3-21'!#REF!</definedName>
    <definedName name="QB_DATA_0" localSheetId="0" hidden="1">'Balance Sheet 3-21-21'!$6:$6,'Balance Sheet 3-21-21'!$7:$7,'Balance Sheet 3-21-21'!$8:$8,'Balance Sheet 3-21-21'!$9:$9,'Balance Sheet 3-21-21'!$12:$12,'Balance Sheet 3-21-21'!$16:$16,'Balance Sheet 3-21-21'!$17:$17,'Balance Sheet 3-21-21'!$21:$21,'Balance Sheet 3-21-21'!$23:$23,'Balance Sheet 3-21-21'!$24:$24,'Balance Sheet 3-21-21'!$25:$25,'Balance Sheet 3-21-21'!$26:$26,'Balance Sheet 3-21-21'!$27:$27,'Balance Sheet 3-21-21'!$29:$29,'Balance Sheet 3-21-21'!#REF!</definedName>
    <definedName name="QB_DATA_0" localSheetId="1" hidden="1">'Cash Flow 3-21-21'!$4:$4,'Cash Flow 3-21-21'!$5:$5,'Cash Flow 3-21-21'!$6:$6,'Cash Flow 3-21-21'!$7:$7,'Cash Flow 3-21-21'!$8:$8,'Cash Flow 3-21-21'!$10:$10,'Cash Flow 3-21-21'!$12:$12,'Cash Flow 3-21-21'!$13:$13,'Cash Flow 3-21-21'!$16:$16,'Cash Flow 3-21-21'!$17:$17,'Cash Flow 3-21-21'!$18:$18,'Cash Flow 3-21-21'!$19:$19,'Cash Flow 3-21-21'!$21:$21,'Cash Flow 3-21-21'!$26:$26,'Cash Flow 3-21-21'!$27:$27,'Cash Flow 3-21-21'!$28:$28</definedName>
    <definedName name="QB_DATA_0" localSheetId="2" hidden="1">'Cash Flow Detail 2-22 to 3-21'!$3:$3,'Cash Flow Detail 2-22 to 3-21'!$7:$7,'Cash Flow Detail 2-22 to 3-21'!$12:$12,'Cash Flow Detail 2-22 to 3-21'!$15:$15,'Cash Flow Detail 2-22 to 3-21'!$16:$16,'Cash Flow Detail 2-22 to 3-21'!$20:$20,'Cash Flow Detail 2-22 to 3-21'!$21:$21,'Cash Flow Detail 2-22 to 3-21'!$22:$22,'Cash Flow Detail 2-22 to 3-21'!$29:$29,'Cash Flow Detail 2-22 to 3-21'!$34:$34,'Cash Flow Detail 2-22 to 3-21'!$35:$35,'Cash Flow Detail 2-22 to 3-21'!$36:$36,'Cash Flow Detail 2-22 to 3-21'!$37:$37</definedName>
    <definedName name="QB_DATA_1" localSheetId="1" hidden="1">'Cash Flow 3-21-21'!$30:$30,'Cash Flow 3-21-21'!$31:$31,'Cash Flow 3-21-21'!$32:$32,'Cash Flow 3-21-21'!$33:$33,'Cash Flow 3-21-21'!$36:$36,'Cash Flow 3-21-21'!$39:$39,'Cash Flow 3-21-21'!$40:$40,'Cash Flow 3-21-21'!$41:$41,'Cash Flow 3-21-21'!$43:$43,'Cash Flow 3-21-21'!$44:$44,'Cash Flow 3-21-21'!$46:$46,'Cash Flow 3-21-21'!$47:$47,'Cash Flow 3-21-21'!$48:$48,'Cash Flow 3-21-21'!$49:$49,'Cash Flow 3-21-21'!$50:$50,'Cash Flow 3-21-21'!$52:$52</definedName>
    <definedName name="QB_DATA_2" localSheetId="1" hidden="1">'Cash Flow 3-21-21'!$53:$53,'Cash Flow 3-21-21'!$55:$55,'Cash Flow 3-21-21'!$58:$58</definedName>
    <definedName name="QB_FORMULA_0" localSheetId="0" hidden="1">'Balance Sheet 3-21-21'!$F$10,'Balance Sheet 3-21-21'!$F$13,'Balance Sheet 3-21-21'!$F$14,'Balance Sheet 3-21-21'!$F$18,'Balance Sheet 3-21-21'!$F$19,'Balance Sheet 3-21-21'!$F$28,'Balance Sheet 3-21-21'!$F$30,'Balance Sheet 3-21-21'!$F$31</definedName>
    <definedName name="QB_FORMULA_0" localSheetId="1" hidden="1">'Cash Flow 3-21-21'!$D$9,'Cash Flow 3-21-21'!$D$14,'Cash Flow 3-21-21'!$D$20,'Cash Flow 3-21-21'!$D$22,'Cash Flow 3-21-21'!$D$23,'Cash Flow 3-21-21'!$D$34,'Cash Flow 3-21-21'!$D$37,'Cash Flow 3-21-21'!$D$42,'Cash Flow 3-21-21'!$D$51,'Cash Flow 3-21-21'!$D$56,'Cash Flow 3-21-21'!$D$59,'Cash Flow 3-21-21'!$D$60,'Cash Flow 3-21-21'!$D$61</definedName>
    <definedName name="QB_FORMULA_0" localSheetId="2" hidden="1">'Cash Flow Detail 2-22 to 3-21'!$G$4,'Cash Flow Detail 2-22 to 3-21'!$F$8,'Cash Flow Detail 2-22 to 3-21'!$G$9,'Cash Flow Detail 2-22 to 3-21'!$F$13,'Cash Flow Detail 2-22 to 3-21'!$F$17,'Cash Flow Detail 2-22 to 3-21'!$G$18,'Cash Flow Detail 2-22 to 3-21'!$G$23,'Cash Flow Detail 2-22 to 3-21'!$E$24,'Cash Flow Detail 2-22 to 3-21'!$F$30,'Cash Flow Detail 2-22 to 3-21'!$G$31,'Cash Flow Detail 2-22 to 3-21'!$F$38,'Cash Flow Detail 2-22 to 3-21'!$G$39,'Cash Flow Detail 2-22 to 3-21'!$G$40,'Cash Flow Detail 2-22 to 3-21'!$G$41</definedName>
    <definedName name="QB_ROW_1" localSheetId="0" hidden="1">'Balance Sheet 3-21-21'!$A$2</definedName>
    <definedName name="QB_ROW_100240" localSheetId="1" hidden="1">'Cash Flow 3-21-21'!$C$49</definedName>
    <definedName name="QB_ROW_1011" localSheetId="0" hidden="1">'Balance Sheet 3-21-21'!$B$3</definedName>
    <definedName name="QB_ROW_101240" localSheetId="1" hidden="1">'Cash Flow 3-21-21'!$C$50</definedName>
    <definedName name="QB_ROW_103230" localSheetId="1" hidden="1">'Cash Flow 3-21-21'!$B$52</definedName>
    <definedName name="QB_ROW_111030" localSheetId="1" hidden="1">'Cash Flow 3-21-21'!$B$54</definedName>
    <definedName name="QB_ROW_111330" localSheetId="1" hidden="1">'Cash Flow 3-21-21'!$B$56</definedName>
    <definedName name="QB_ROW_117240" localSheetId="1" hidden="1">'Cash Flow 3-21-21'!$C$55</definedName>
    <definedName name="QB_ROW_122030" localSheetId="1" hidden="1">'Cash Flow 3-21-21'!$B$57</definedName>
    <definedName name="QB_ROW_122330" localSheetId="1" hidden="1">'Cash Flow 3-21-21'!$B$59</definedName>
    <definedName name="QB_ROW_126240" localSheetId="1" hidden="1">'Cash Flow 3-21-21'!$C$58</definedName>
    <definedName name="QB_ROW_1311" localSheetId="0" hidden="1">'Balance Sheet 3-21-21'!$B$19</definedName>
    <definedName name="QB_ROW_134230" localSheetId="0" hidden="1">'Balance Sheet 3-21-21'!$D$16</definedName>
    <definedName name="QB_ROW_135220" localSheetId="0" hidden="1">'Balance Sheet 3-21-21'!$C$29</definedName>
    <definedName name="QB_ROW_136230" localSheetId="0" hidden="1">'Balance Sheet 3-21-21'!$D$26</definedName>
    <definedName name="QB_ROW_137020" localSheetId="0" hidden="1">'Balance Sheet 3-21-21'!$C$22</definedName>
    <definedName name="QB_ROW_137320" localSheetId="0" hidden="1">'Balance Sheet 3-21-21'!$C$28</definedName>
    <definedName name="QB_ROW_138230" localSheetId="1" hidden="1">'Cash Flow 3-21-21'!$B$26</definedName>
    <definedName name="QB_ROW_139230" localSheetId="0" hidden="1">'Balance Sheet 3-21-21'!$D$25</definedName>
    <definedName name="QB_ROW_144230" localSheetId="0" hidden="1">'Balance Sheet 3-21-21'!$D$17</definedName>
    <definedName name="QB_ROW_174030" localSheetId="0" hidden="1">'Balance Sheet 3-21-21'!$D$11</definedName>
    <definedName name="QB_ROW_174330" localSheetId="0" hidden="1">'Balance Sheet 3-21-21'!$D$13</definedName>
    <definedName name="QB_ROW_175240" localSheetId="0" hidden="1">'Balance Sheet 3-21-21'!$E$12</definedName>
    <definedName name="QB_ROW_178030" localSheetId="0" hidden="1">'Balance Sheet 3-21-21'!$D$5</definedName>
    <definedName name="QB_ROW_178330" localSheetId="0" hidden="1">'Balance Sheet 3-21-21'!$D$10</definedName>
    <definedName name="QB_ROW_18301" localSheetId="1" hidden="1">'Cash Flow 3-21-21'!$A$61</definedName>
    <definedName name="QB_ROW_18301" localSheetId="2" hidden="1">'Cash Flow Detail 2-22 to 3-21'!$D$41</definedName>
    <definedName name="QB_ROW_184230" localSheetId="0" hidden="1">'Balance Sheet 3-21-21'!$D$24</definedName>
    <definedName name="QB_ROW_185230" localSheetId="0" hidden="1">'Balance Sheet 3-21-21'!$D$27</definedName>
    <definedName name="QB_ROW_186230" localSheetId="0" hidden="1">'Balance Sheet 3-21-21'!$D$23</definedName>
    <definedName name="QB_ROW_19030" localSheetId="1" hidden="1">'Cash Flow 3-21-21'!$B$3</definedName>
    <definedName name="QB_ROW_191220" localSheetId="0" hidden="1">'Balance Sheet 3-21-21'!$C$21</definedName>
    <definedName name="QB_ROW_19330" localSheetId="1" hidden="1">'Cash Flow 3-21-21'!$B$9</definedName>
    <definedName name="QB_ROW_20022" localSheetId="1" hidden="1">'Cash Flow 3-21-21'!$A$2</definedName>
    <definedName name="QB_ROW_20022" localSheetId="2" hidden="1">'Cash Flow Detail 2-22 to 3-21'!$A$1</definedName>
    <definedName name="QB_ROW_201230" localSheetId="1" hidden="1">'Cash Flow 3-21-21'!$B$53</definedName>
    <definedName name="QB_ROW_202040" localSheetId="2" hidden="1">'Cash Flow Detail 2-22 to 3-21'!$C$33</definedName>
    <definedName name="QB_ROW_2021" localSheetId="0" hidden="1">'Balance Sheet 3-21-21'!$C$4</definedName>
    <definedName name="QB_ROW_202240" localSheetId="1" hidden="1">'Cash Flow 3-21-21'!$C$46</definedName>
    <definedName name="QB_ROW_202340" localSheetId="2" hidden="1">'Cash Flow Detail 2-22 to 3-21'!$C$38</definedName>
    <definedName name="QB_ROW_20240" localSheetId="1" hidden="1">'Cash Flow 3-21-21'!$C$4</definedName>
    <definedName name="QB_ROW_20322" localSheetId="1" hidden="1">'Cash Flow 3-21-21'!$A$22</definedName>
    <definedName name="QB_ROW_20322" localSheetId="2" hidden="1">'Cash Flow Detail 2-22 to 3-21'!$D$23</definedName>
    <definedName name="QB_ROW_203240" localSheetId="0" hidden="1">'Balance Sheet 3-21-21'!$E$6</definedName>
    <definedName name="QB_ROW_210040" localSheetId="2" hidden="1">'Cash Flow Detail 2-22 to 3-21'!$C$28</definedName>
    <definedName name="QB_ROW_21022" localSheetId="1" hidden="1">'Cash Flow 3-21-21'!$A$25</definedName>
    <definedName name="QB_ROW_21022" localSheetId="2" hidden="1">'Cash Flow Detail 2-22 to 3-21'!$A$26</definedName>
    <definedName name="QB_ROW_210240" localSheetId="1" hidden="1">'Cash Flow 3-21-21'!$C$31</definedName>
    <definedName name="QB_ROW_210340" localSheetId="2" hidden="1">'Cash Flow Detail 2-22 to 3-21'!$C$30</definedName>
    <definedName name="QB_ROW_21240" localSheetId="1" hidden="1">'Cash Flow 3-21-21'!$C$5</definedName>
    <definedName name="QB_ROW_21322" localSheetId="1" hidden="1">'Cash Flow 3-21-21'!$A$60</definedName>
    <definedName name="QB_ROW_21322" localSheetId="2" hidden="1">'Cash Flow Detail 2-22 to 3-21'!$D$40</definedName>
    <definedName name="QB_ROW_217240" localSheetId="0" hidden="1">'Balance Sheet 3-21-21'!$E$7</definedName>
    <definedName name="QB_ROW_219240" localSheetId="1" hidden="1">'Cash Flow 3-21-21'!$C$36</definedName>
    <definedName name="QB_ROW_22240" localSheetId="1" hidden="1">'Cash Flow 3-21-21'!$C$6</definedName>
    <definedName name="QB_ROW_2321" localSheetId="0" hidden="1">'Balance Sheet 3-21-21'!$C$14</definedName>
    <definedName name="QB_ROW_23240" localSheetId="1" hidden="1">'Cash Flow 3-21-21'!$C$7</definedName>
    <definedName name="QB_ROW_24240" localSheetId="1" hidden="1">'Cash Flow 3-21-21'!$C$8</definedName>
    <definedName name="QB_ROW_25030" localSheetId="2" hidden="1">'Cash Flow Detail 2-22 to 3-21'!$B$2</definedName>
    <definedName name="QB_ROW_25230" localSheetId="1" hidden="1">'Cash Flow 3-21-21'!$B$10</definedName>
    <definedName name="QB_ROW_25330" localSheetId="2" hidden="1">'Cash Flow Detail 2-22 to 3-21'!$D$4</definedName>
    <definedName name="QB_ROW_27030" localSheetId="1" hidden="1">'Cash Flow 3-21-21'!$B$11</definedName>
    <definedName name="QB_ROW_27030" localSheetId="2" hidden="1">'Cash Flow Detail 2-22 to 3-21'!$B$5</definedName>
    <definedName name="QB_ROW_27330" localSheetId="1" hidden="1">'Cash Flow 3-21-21'!$B$14</definedName>
    <definedName name="QB_ROW_27330" localSheetId="2" hidden="1">'Cash Flow Detail 2-22 to 3-21'!$D$9</definedName>
    <definedName name="QB_ROW_28240" localSheetId="1" hidden="1">'Cash Flow 3-21-21'!$C$12</definedName>
    <definedName name="QB_ROW_301" localSheetId="0" hidden="1">'Balance Sheet 3-21-21'!$A$31</definedName>
    <definedName name="QB_ROW_31040" localSheetId="2" hidden="1">'Cash Flow Detail 2-22 to 3-21'!$C$6</definedName>
    <definedName name="QB_ROW_31240" localSheetId="1" hidden="1">'Cash Flow 3-21-21'!$C$13</definedName>
    <definedName name="QB_ROW_31340" localSheetId="2" hidden="1">'Cash Flow Detail 2-22 to 3-21'!$C$8</definedName>
    <definedName name="QB_ROW_34030" localSheetId="1" hidden="1">'Cash Flow 3-21-21'!$B$15</definedName>
    <definedName name="QB_ROW_34030" localSheetId="2" hidden="1">'Cash Flow Detail 2-22 to 3-21'!$B$10</definedName>
    <definedName name="QB_ROW_34330" localSheetId="1" hidden="1">'Cash Flow 3-21-21'!$B$20</definedName>
    <definedName name="QB_ROW_34330" localSheetId="2" hidden="1">'Cash Flow Detail 2-22 to 3-21'!$D$18</definedName>
    <definedName name="QB_ROW_36240" localSheetId="1" hidden="1">'Cash Flow 3-21-21'!$C$16</definedName>
    <definedName name="QB_ROW_37240" localSheetId="1" hidden="1">'Cash Flow 3-21-21'!$C$17</definedName>
    <definedName name="QB_ROW_38040" localSheetId="2" hidden="1">'Cash Flow Detail 2-22 to 3-21'!$C$11</definedName>
    <definedName name="QB_ROW_38240" localSheetId="1" hidden="1">'Cash Flow 3-21-21'!$C$18</definedName>
    <definedName name="QB_ROW_38340" localSheetId="2" hidden="1">'Cash Flow Detail 2-22 to 3-21'!$C$13</definedName>
    <definedName name="QB_ROW_40040" localSheetId="2" hidden="1">'Cash Flow Detail 2-22 to 3-21'!$C$14</definedName>
    <definedName name="QB_ROW_4021" localSheetId="0" hidden="1">'Balance Sheet 3-21-21'!$C$15</definedName>
    <definedName name="QB_ROW_40240" localSheetId="1" hidden="1">'Cash Flow 3-21-21'!$C$19</definedName>
    <definedName name="QB_ROW_40340" localSheetId="2" hidden="1">'Cash Flow Detail 2-22 to 3-21'!$C$17</definedName>
    <definedName name="QB_ROW_41030" localSheetId="2" hidden="1">'Cash Flow Detail 2-22 to 3-21'!$B$19</definedName>
    <definedName name="QB_ROW_41330" localSheetId="1" hidden="1">'Cash Flow 3-21-21'!$B$21</definedName>
    <definedName name="QB_ROW_41330" localSheetId="2" hidden="1">'Cash Flow Detail 2-22 to 3-21'!$D$22</definedName>
    <definedName name="QB_ROW_4240" localSheetId="0" hidden="1">'Balance Sheet 3-21-21'!$E$8</definedName>
    <definedName name="QB_ROW_4321" localSheetId="0" hidden="1">'Balance Sheet 3-21-21'!$C$18</definedName>
    <definedName name="QB_ROW_5011" localSheetId="0" hidden="1">'Balance Sheet 3-21-21'!$B$20</definedName>
    <definedName name="QB_ROW_50230" localSheetId="1" hidden="1">'Cash Flow 3-21-21'!$B$27</definedName>
    <definedName name="QB_ROW_5240" localSheetId="0" hidden="1">'Balance Sheet 3-21-21'!$E$9</definedName>
    <definedName name="QB_ROW_5311" localSheetId="0" hidden="1">'Balance Sheet 3-21-21'!$B$30</definedName>
    <definedName name="QB_ROW_58230" localSheetId="1" hidden="1">'Cash Flow 3-21-21'!$B$28</definedName>
    <definedName name="QB_ROW_66030" localSheetId="1" hidden="1">'Cash Flow 3-21-21'!$B$29</definedName>
    <definedName name="QB_ROW_66030" localSheetId="2" hidden="1">'Cash Flow Detail 2-22 to 3-21'!$B$27</definedName>
    <definedName name="QB_ROW_66330" localSheetId="1" hidden="1">'Cash Flow 3-21-21'!$B$34</definedName>
    <definedName name="QB_ROW_66330" localSheetId="2" hidden="1">'Cash Flow Detail 2-22 to 3-21'!$D$31</definedName>
    <definedName name="QB_ROW_68240" localSheetId="1" hidden="1">'Cash Flow 3-21-21'!$C$30</definedName>
    <definedName name="QB_ROW_69240" localSheetId="1" hidden="1">'Cash Flow 3-21-21'!$C$32</definedName>
    <definedName name="QB_ROW_70240" localSheetId="1" hidden="1">'Cash Flow 3-21-21'!$C$33</definedName>
    <definedName name="QB_ROW_72030" localSheetId="1" hidden="1">'Cash Flow 3-21-21'!$B$35</definedName>
    <definedName name="QB_ROW_72330" localSheetId="1" hidden="1">'Cash Flow 3-21-21'!$B$37</definedName>
    <definedName name="QB_ROW_7301" localSheetId="0" hidden="1">'Balance Sheet 3-21-21'!#REF!</definedName>
    <definedName name="QB_ROW_79030" localSheetId="1" hidden="1">'Cash Flow 3-21-21'!$B$38</definedName>
    <definedName name="QB_ROW_79330" localSheetId="1" hidden="1">'Cash Flow 3-21-21'!$B$42</definedName>
    <definedName name="QB_ROW_80240" localSheetId="1" hidden="1">'Cash Flow 3-21-21'!$C$39</definedName>
    <definedName name="QB_ROW_81240" localSheetId="1" hidden="1">'Cash Flow 3-21-21'!$C$40</definedName>
    <definedName name="QB_ROW_82240" localSheetId="1" hidden="1">'Cash Flow 3-21-21'!$C$41</definedName>
    <definedName name="QB_ROW_86311" localSheetId="1" hidden="1">'Cash Flow 3-21-21'!$A$23</definedName>
    <definedName name="QB_ROW_86311" localSheetId="2" hidden="1">'Cash Flow Detail 2-22 to 3-21'!$A$24</definedName>
    <definedName name="QB_ROW_86330" localSheetId="1" hidden="1">'Cash Flow 3-21-21'!$B$43</definedName>
    <definedName name="QB_ROW_95330" localSheetId="1" hidden="1">'Cash Flow 3-21-21'!$B$44</definedName>
    <definedName name="QB_ROW_96030" localSheetId="1" hidden="1">'Cash Flow 3-21-21'!$B$45</definedName>
    <definedName name="QB_ROW_96030" localSheetId="2" hidden="1">'Cash Flow Detail 2-22 to 3-21'!$B$32</definedName>
    <definedName name="QB_ROW_96330" localSheetId="1" hidden="1">'Cash Flow 3-21-21'!$B$51</definedName>
    <definedName name="QB_ROW_96330" localSheetId="2" hidden="1">'Cash Flow Detail 2-22 to 3-21'!$D$39</definedName>
    <definedName name="QB_ROW_97240" localSheetId="1" hidden="1">'Cash Flow 3-21-21'!$C$47</definedName>
    <definedName name="QB_ROW_99240" localSheetId="1" hidden="1">'Cash Flow 3-21-21'!$C$48</definedName>
    <definedName name="QBCANSUPPORTUPDATE" localSheetId="0">TRUE</definedName>
    <definedName name="QBCANSUPPORTUPDATE" localSheetId="1">TRUE</definedName>
    <definedName name="QBCANSUPPORTUPDATE" localSheetId="2">TRUE</definedName>
    <definedName name="QBCOMPANYFILENAME" localSheetId="0">"C:\Users\sripp_000\Documents\Blue Thunder Boosters.QBW"</definedName>
    <definedName name="QBCOMPANYFILENAME" localSheetId="1">"C:\Users\sripp_000\Documents\Blue Thunder Boosters.QBW"</definedName>
    <definedName name="QBCOMPANYFILENAME" localSheetId="2">"C:\Users\sripp_000\Documents\Blue Thunder Boosters.QBW"</definedName>
    <definedName name="QBENDDATE" localSheetId="0">20210321</definedName>
    <definedName name="QBENDDATE" localSheetId="1">20210321</definedName>
    <definedName name="QBENDDATE" localSheetId="2">20210321</definedName>
    <definedName name="QBHEADERSONSCREEN" localSheetId="0">FALSE</definedName>
    <definedName name="QBHEADERSONSCREEN" localSheetId="1">FALSE</definedName>
    <definedName name="QBHEADERSONSCREEN" localSheetId="2">FALSE</definedName>
    <definedName name="QBMETADATASIZE" localSheetId="0">5924</definedName>
    <definedName name="QBMETADATASIZE" localSheetId="1">5924</definedName>
    <definedName name="QBMETADATASIZE" localSheetId="2">7592</definedName>
    <definedName name="QBPRESERVECOLOR" localSheetId="0">TRUE</definedName>
    <definedName name="QBPRESERVECOLOR" localSheetId="1">TRUE</definedName>
    <definedName name="QBPRESERVECOLOR" localSheetId="2">TRUE</definedName>
    <definedName name="QBPRESERVEFONT" localSheetId="0">TRUE</definedName>
    <definedName name="QBPRESERVEFONT" localSheetId="1">TRUE</definedName>
    <definedName name="QBPRESERVEFONT" localSheetId="2">TRUE</definedName>
    <definedName name="QBPRESERVEROWHEIGHT" localSheetId="0">TRUE</definedName>
    <definedName name="QBPRESERVEROWHEIGHT" localSheetId="1">TRUE</definedName>
    <definedName name="QBPRESERVEROWHEIGHT" localSheetId="2">TRUE</definedName>
    <definedName name="QBPRESERVESPACE" localSheetId="0">TRUE</definedName>
    <definedName name="QBPRESERVESPACE" localSheetId="1">TRUE</definedName>
    <definedName name="QBPRESERVESPACE" localSheetId="2">TRUE</definedName>
    <definedName name="QBREPORTCOLAXIS" localSheetId="0">0</definedName>
    <definedName name="QBREPORTCOLAXIS" localSheetId="1">0</definedName>
    <definedName name="QBREPORTCOLAXIS" localSheetId="2">0</definedName>
    <definedName name="QBREPORTCOMPANYID" localSheetId="0">"ec9ee0b0ee2241c19f3d2dd13e950b2b"</definedName>
    <definedName name="QBREPORTCOMPANYID" localSheetId="1">"ec9ee0b0ee2241c19f3d2dd13e950b2b"</definedName>
    <definedName name="QBREPORTCOMPANYID" localSheetId="2">"ec9ee0b0ee2241c19f3d2dd13e950b2b"</definedName>
    <definedName name="QBREPORTCOMPARECOL_ANNUALBUDGET" localSheetId="0">FALSE</definedName>
    <definedName name="QBREPORTCOMPARECOL_ANNUALBUDGET" localSheetId="1">FALSE</definedName>
    <definedName name="QBREPORTCOMPARECOL_ANNUALBUDGET" localSheetId="2">FALSE</definedName>
    <definedName name="QBREPORTCOMPARECOL_AVGCOGS" localSheetId="0">FALSE</definedName>
    <definedName name="QBREPORTCOMPARECOL_AVGCOGS" localSheetId="1">FALSE</definedName>
    <definedName name="QBREPORTCOMPARECOL_AVGCOGS" localSheetId="2">FALSE</definedName>
    <definedName name="QBREPORTCOMPARECOL_AVGPRICE" localSheetId="0">FALSE</definedName>
    <definedName name="QBREPORTCOMPARECOL_AVGPRICE" localSheetId="1">FALSE</definedName>
    <definedName name="QBREPORTCOMPARECOL_AVGPRICE" localSheetId="2">FALSE</definedName>
    <definedName name="QBREPORTCOMPARECOL_BUDDIFF" localSheetId="0">FALSE</definedName>
    <definedName name="QBREPORTCOMPARECOL_BUDDIFF" localSheetId="1">FALSE</definedName>
    <definedName name="QBREPORTCOMPARECOL_BUDDIFF" localSheetId="2">FALSE</definedName>
    <definedName name="QBREPORTCOMPARECOL_BUDGET" localSheetId="0">FALSE</definedName>
    <definedName name="QBREPORTCOMPARECOL_BUDGET" localSheetId="1">FALSE</definedName>
    <definedName name="QBREPORTCOMPARECOL_BUDGET" localSheetId="2">FALSE</definedName>
    <definedName name="QBREPORTCOMPARECOL_BUDPCT" localSheetId="0">FALSE</definedName>
    <definedName name="QBREPORTCOMPARECOL_BUDPCT" localSheetId="1">FALSE</definedName>
    <definedName name="QBREPORTCOMPARECOL_BUDPCT" localSheetId="2">FALSE</definedName>
    <definedName name="QBREPORTCOMPARECOL_COGS" localSheetId="0">FALSE</definedName>
    <definedName name="QBREPORTCOMPARECOL_COGS" localSheetId="1">FALSE</definedName>
    <definedName name="QBREPORTCOMPARECOL_COGS" localSheetId="2">FALSE</definedName>
    <definedName name="QBREPORTCOMPARECOL_EXCLUDEAMOUNT" localSheetId="0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0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0">FALSE</definedName>
    <definedName name="QBREPORTCOMPARECOL_FORECAST" localSheetId="1">FALSE</definedName>
    <definedName name="QBREPORTCOMPARECOL_FORECAST" localSheetId="2">FALSE</definedName>
    <definedName name="QBREPORTCOMPARECOL_GROSSMARGIN" localSheetId="0">FALSE</definedName>
    <definedName name="QBREPORTCOMPARECOL_GROSSMARGIN" localSheetId="1">FALSE</definedName>
    <definedName name="QBREPORTCOMPARECOL_GROSSMARGIN" localSheetId="2">FALSE</definedName>
    <definedName name="QBREPORTCOMPARECOL_GROSSMARGINPCT" localSheetId="0">FALSE</definedName>
    <definedName name="QBREPORTCOMPARECOL_GROSSMARGINPCT" localSheetId="1">FALSE</definedName>
    <definedName name="QBREPORTCOMPARECOL_GROSSMARGINPCT" localSheetId="2">FALSE</definedName>
    <definedName name="QBREPORTCOMPARECOL_HOURS" localSheetId="0">FALSE</definedName>
    <definedName name="QBREPORTCOMPARECOL_HOURS" localSheetId="1">FALSE</definedName>
    <definedName name="QBREPORTCOMPARECOL_HOURS" localSheetId="2">FALSE</definedName>
    <definedName name="QBREPORTCOMPARECOL_PCTCOL" localSheetId="0">FALSE</definedName>
    <definedName name="QBREPORTCOMPARECOL_PCTCOL" localSheetId="1">FALSE</definedName>
    <definedName name="QBREPORTCOMPARECOL_PCTCOL" localSheetId="2">FALSE</definedName>
    <definedName name="QBREPORTCOMPARECOL_PCTEXPENSE" localSheetId="0">FALSE</definedName>
    <definedName name="QBREPORTCOMPARECOL_PCTEXPENSE" localSheetId="1">FALSE</definedName>
    <definedName name="QBREPORTCOMPARECOL_PCTEXPENSE" localSheetId="2">FALSE</definedName>
    <definedName name="QBREPORTCOMPARECOL_PCTINCOME" localSheetId="0">FALSE</definedName>
    <definedName name="QBREPORTCOMPARECOL_PCTINCOME" localSheetId="1">FALSE</definedName>
    <definedName name="QBREPORTCOMPARECOL_PCTINCOME" localSheetId="2">FALSE</definedName>
    <definedName name="QBREPORTCOMPARECOL_PCTOFSALES" localSheetId="0">FALSE</definedName>
    <definedName name="QBREPORTCOMPARECOL_PCTOFSALES" localSheetId="1">FALSE</definedName>
    <definedName name="QBREPORTCOMPARECOL_PCTOFSALES" localSheetId="2">FALSE</definedName>
    <definedName name="QBREPORTCOMPARECOL_PCTROW" localSheetId="0">FALSE</definedName>
    <definedName name="QBREPORTCOMPARECOL_PCTROW" localSheetId="1">FALSE</definedName>
    <definedName name="QBREPORTCOMPARECOL_PCTROW" localSheetId="2">FALSE</definedName>
    <definedName name="QBREPORTCOMPARECOL_PPDIFF" localSheetId="0">FALSE</definedName>
    <definedName name="QBREPORTCOMPARECOL_PPDIFF" localSheetId="1">FALSE</definedName>
    <definedName name="QBREPORTCOMPARECOL_PPDIFF" localSheetId="2">FALSE</definedName>
    <definedName name="QBREPORTCOMPARECOL_PPPCT" localSheetId="0">FALSE</definedName>
    <definedName name="QBREPORTCOMPARECOL_PPPCT" localSheetId="1">FALSE</definedName>
    <definedName name="QBREPORTCOMPARECOL_PPPCT" localSheetId="2">FALSE</definedName>
    <definedName name="QBREPORTCOMPARECOL_PREVPERIOD" localSheetId="0">FALSE</definedName>
    <definedName name="QBREPORTCOMPARECOL_PREVPERIOD" localSheetId="1">FALSE</definedName>
    <definedName name="QBREPORTCOMPARECOL_PREVPERIOD" localSheetId="2">FALSE</definedName>
    <definedName name="QBREPORTCOMPARECOL_PREVYEAR" localSheetId="0">FALSE</definedName>
    <definedName name="QBREPORTCOMPARECOL_PREVYEAR" localSheetId="1">FALSE</definedName>
    <definedName name="QBREPORTCOMPARECOL_PREVYEAR" localSheetId="2">FALSE</definedName>
    <definedName name="QBREPORTCOMPARECOL_PYDIFF" localSheetId="0">FALSE</definedName>
    <definedName name="QBREPORTCOMPARECOL_PYDIFF" localSheetId="1">FALSE</definedName>
    <definedName name="QBREPORTCOMPARECOL_PYDIFF" localSheetId="2">FALSE</definedName>
    <definedName name="QBREPORTCOMPARECOL_PYPCT" localSheetId="0">FALSE</definedName>
    <definedName name="QBREPORTCOMPARECOL_PYPCT" localSheetId="1">FALSE</definedName>
    <definedName name="QBREPORTCOMPARECOL_PYPCT" localSheetId="2">FALSE</definedName>
    <definedName name="QBREPORTCOMPARECOL_QTY" localSheetId="0">FALSE</definedName>
    <definedName name="QBREPORTCOMPARECOL_QTY" localSheetId="1">FALSE</definedName>
    <definedName name="QBREPORTCOMPARECOL_QTY" localSheetId="2">FALSE</definedName>
    <definedName name="QBREPORTCOMPARECOL_RATE" localSheetId="0">FALSE</definedName>
    <definedName name="QBREPORTCOMPARECOL_RATE" localSheetId="1">FALSE</definedName>
    <definedName name="QBREPORTCOMPARECOL_RATE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0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0">FALSE</definedName>
    <definedName name="QBREPORTCOMPARECOL_TRIPUNBILLEDMILES" localSheetId="1">FALSE</definedName>
    <definedName name="QBREPORTCOMPARECOL_TRIPUNBILLEDMILES" localSheetId="2">FALSE</definedName>
    <definedName name="QBREPORTCOMPARECOL_YTD" localSheetId="0">FALSE</definedName>
    <definedName name="QBREPORTCOMPARECOL_YTD" localSheetId="1">FALSE</definedName>
    <definedName name="QBREPORTCOMPARECOL_YTD" localSheetId="2">FALSE</definedName>
    <definedName name="QBREPORTCOMPARECOL_YTDBUDGET" localSheetId="0">FALSE</definedName>
    <definedName name="QBREPORTCOMPARECOL_YTDBUDGET" localSheetId="1">FALSE</definedName>
    <definedName name="QBREPORTCOMPARECOL_YTDBUDGET" localSheetId="2">FALSE</definedName>
    <definedName name="QBREPORTCOMPARECOL_YTDPCT" localSheetId="0">FALSE</definedName>
    <definedName name="QBREPORTCOMPARECOL_YTDPCT" localSheetId="1">FALSE</definedName>
    <definedName name="QBREPORTCOMPARECOL_YTDPCT" localSheetId="2">FALSE</definedName>
    <definedName name="QBREPORTROWAXIS" localSheetId="0">9</definedName>
    <definedName name="QBREPORTROWAXIS" localSheetId="1">11</definedName>
    <definedName name="QBREPORTROWAXIS" localSheetId="2">11</definedName>
    <definedName name="QBREPORTSUBCOLAXIS" localSheetId="0">0</definedName>
    <definedName name="QBREPORTSUBCOLAXIS" localSheetId="1">0</definedName>
    <definedName name="QBREPORTSUBCOLAXIS" localSheetId="2">0</definedName>
    <definedName name="QBREPORTTYPE" localSheetId="0">5</definedName>
    <definedName name="QBREPORTTYPE" localSheetId="1">0</definedName>
    <definedName name="QBREPORTTYPE" localSheetId="2">4</definedName>
    <definedName name="QBROWHEADERS" localSheetId="0">5</definedName>
    <definedName name="QBROWHEADERS" localSheetId="1">5</definedName>
    <definedName name="QBROWHEADERS" localSheetId="2">5</definedName>
    <definedName name="QBSTARTDATE" localSheetId="0">20200601</definedName>
    <definedName name="QBSTARTDATE" localSheetId="1">20200601</definedName>
    <definedName name="QBSTARTDATE" localSheetId="2">20210222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3" l="1"/>
  <c r="G44" i="3"/>
  <c r="F13" i="3"/>
  <c r="G4" i="3"/>
  <c r="J31" i="1"/>
  <c r="J30" i="1"/>
  <c r="J29" i="1"/>
  <c r="J28" i="1"/>
  <c r="J27" i="1"/>
  <c r="J26" i="1"/>
  <c r="J25" i="1"/>
  <c r="J24" i="1"/>
  <c r="J23" i="1"/>
  <c r="J21" i="1"/>
  <c r="J19" i="1"/>
  <c r="J18" i="1"/>
  <c r="J17" i="1"/>
  <c r="J16" i="1"/>
  <c r="J13" i="1"/>
  <c r="J12" i="1"/>
  <c r="J9" i="1"/>
  <c r="J8" i="1"/>
  <c r="J7" i="1"/>
  <c r="J6" i="1"/>
  <c r="J10" i="1" s="1"/>
  <c r="J14" i="1" s="1"/>
  <c r="H28" i="1"/>
  <c r="H30" i="1" s="1"/>
  <c r="H18" i="1"/>
  <c r="H13" i="1"/>
  <c r="H10" i="1"/>
  <c r="H14" i="1" s="1"/>
  <c r="H19" i="1" s="1"/>
  <c r="H31" i="1" s="1"/>
  <c r="G46" i="3" l="1"/>
  <c r="F38" i="3" l="1"/>
  <c r="G39" i="3" s="1"/>
  <c r="F30" i="3"/>
  <c r="G31" i="3" s="1"/>
  <c r="F17" i="3"/>
  <c r="G18" i="3"/>
  <c r="F8" i="3"/>
  <c r="G9" i="3" s="1"/>
  <c r="G40" i="3" l="1"/>
  <c r="G23" i="3"/>
  <c r="E24" i="3" s="1"/>
  <c r="D59" i="2"/>
  <c r="D56" i="2"/>
  <c r="D51" i="2"/>
  <c r="D42" i="2"/>
  <c r="D37" i="2"/>
  <c r="D34" i="2"/>
  <c r="D60" i="2" s="1"/>
  <c r="D20" i="2"/>
  <c r="D14" i="2"/>
  <c r="D22" i="2" s="1"/>
  <c r="D23" i="2" s="1"/>
  <c r="D9" i="2"/>
  <c r="G41" i="3" l="1"/>
  <c r="D61" i="2"/>
  <c r="F28" i="1"/>
  <c r="F30" i="1" s="1"/>
  <c r="F18" i="1"/>
  <c r="F13" i="1"/>
  <c r="F10" i="1"/>
  <c r="F14" i="1" s="1"/>
  <c r="F19" i="1" s="1"/>
  <c r="F31" i="1" s="1"/>
</calcChain>
</file>

<file path=xl/sharedStrings.xml><?xml version="1.0" encoding="utf-8"?>
<sst xmlns="http://schemas.openxmlformats.org/spreadsheetml/2006/main" count="137" uniqueCount="113">
  <si>
    <t>Mar 21, 21</t>
  </si>
  <si>
    <t>ASSETS</t>
  </si>
  <si>
    <t>Current Assets</t>
  </si>
  <si>
    <t>Checking/Savings</t>
  </si>
  <si>
    <t>Operating Accounts</t>
  </si>
  <si>
    <t>CD @ .45% Due 08/02/2021</t>
  </si>
  <si>
    <t>CD @ 3% Due 11/21/2021</t>
  </si>
  <si>
    <t>Checking</t>
  </si>
  <si>
    <t>Peak Money Market</t>
  </si>
  <si>
    <t>Total Operating Accounts</t>
  </si>
  <si>
    <t>Stadium Improvement Fund</t>
  </si>
  <si>
    <t>SI Fund Checking</t>
  </si>
  <si>
    <t>Total Stadium Improvement Fund</t>
  </si>
  <si>
    <t>Total Checking/Savings</t>
  </si>
  <si>
    <t>Other Current Assets</t>
  </si>
  <si>
    <t>Change for Sales Operations</t>
  </si>
  <si>
    <t>Merchandise Inventory</t>
  </si>
  <si>
    <t>Total Other Current Assets</t>
  </si>
  <si>
    <t>Total Current Assets</t>
  </si>
  <si>
    <t>Fixed Assets</t>
  </si>
  <si>
    <t>Accumulated Depreciation</t>
  </si>
  <si>
    <t>Concessions Equipment</t>
  </si>
  <si>
    <t>Grills</t>
  </si>
  <si>
    <t>Other Equipment</t>
  </si>
  <si>
    <t>Popcorn Machines</t>
  </si>
  <si>
    <t>Refrigerators &amp; Freezers</t>
  </si>
  <si>
    <t>Tables</t>
  </si>
  <si>
    <t>Total Concessions Equipment</t>
  </si>
  <si>
    <t>Mobile House of Thunder</t>
  </si>
  <si>
    <t>Total Fixed Assets</t>
  </si>
  <si>
    <t>TOTAL ASSETS</t>
  </si>
  <si>
    <t>Jun 1, '20 - Mar 21, 21</t>
  </si>
  <si>
    <t>Income</t>
  </si>
  <si>
    <t>Golf Outing Income</t>
  </si>
  <si>
    <t>Dinner</t>
  </si>
  <si>
    <t>Hole Sponsors</t>
  </si>
  <si>
    <t>Other Donations</t>
  </si>
  <si>
    <t>Players Fees</t>
  </si>
  <si>
    <t>Wagers &amp; Mulligans</t>
  </si>
  <si>
    <t>Total Golf Outing Income</t>
  </si>
  <si>
    <t>Interest Income</t>
  </si>
  <si>
    <t>Membership Fees</t>
  </si>
  <si>
    <t>Annual Passes</t>
  </si>
  <si>
    <t>Lifetime</t>
  </si>
  <si>
    <t>Total Membership Fees</t>
  </si>
  <si>
    <t>Merchandise Sales</t>
  </si>
  <si>
    <t>Hats &amp; Visors</t>
  </si>
  <si>
    <t>Hoodies &amp; Sweatshirts</t>
  </si>
  <si>
    <t>Other Items</t>
  </si>
  <si>
    <t>Unclassified</t>
  </si>
  <si>
    <t>Total Merchandise Sales</t>
  </si>
  <si>
    <t>Other Income</t>
  </si>
  <si>
    <t>Total Income</t>
  </si>
  <si>
    <t>Gross Profit</t>
  </si>
  <si>
    <t>Expense</t>
  </si>
  <si>
    <t>Accounting Fees</t>
  </si>
  <si>
    <t>Advertising</t>
  </si>
  <si>
    <t>Bank Charge</t>
  </si>
  <si>
    <t>Concessions Expenses</t>
  </si>
  <si>
    <t>Food</t>
  </si>
  <si>
    <t>Food Manager/Set Up Fees</t>
  </si>
  <si>
    <t>State Sales Tax</t>
  </si>
  <si>
    <t>Supplies &amp; Misc.</t>
  </si>
  <si>
    <t>Total Concessions Expenses</t>
  </si>
  <si>
    <t>Donations</t>
  </si>
  <si>
    <t>2020 Wish List Items</t>
  </si>
  <si>
    <t>Total Donations</t>
  </si>
  <si>
    <t>Golf Outing Expenses</t>
  </si>
  <si>
    <t>Golf &amp; Meals</t>
  </si>
  <si>
    <t>Participant Gifts/Prizes</t>
  </si>
  <si>
    <t>Total Golf Outing Expenses</t>
  </si>
  <si>
    <t>Insurance</t>
  </si>
  <si>
    <t>Membership Expenses</t>
  </si>
  <si>
    <t>Merchandise Expenses</t>
  </si>
  <si>
    <t>Credit Card &amp; Cellular Fees</t>
  </si>
  <si>
    <t>Shipping</t>
  </si>
  <si>
    <t>Shirts &amp; Jerseys</t>
  </si>
  <si>
    <t>Total Merchandise Expenses</t>
  </si>
  <si>
    <t>Miscellaneous Expenses</t>
  </si>
  <si>
    <t>Scholarships</t>
  </si>
  <si>
    <t>Tax</t>
  </si>
  <si>
    <t>State</t>
  </si>
  <si>
    <t>Total Tax</t>
  </si>
  <si>
    <t>Utilities</t>
  </si>
  <si>
    <t>Internet/Website</t>
  </si>
  <si>
    <t>Total Utilities</t>
  </si>
  <si>
    <t>Total Expense</t>
  </si>
  <si>
    <t>Net Income</t>
  </si>
  <si>
    <t>Total Interest Income</t>
  </si>
  <si>
    <t>Total Lifetime</t>
  </si>
  <si>
    <t>Total Other Items</t>
  </si>
  <si>
    <t>Total Unclassified</t>
  </si>
  <si>
    <t>Total Other Income</t>
  </si>
  <si>
    <t>Total Food Manager/Set Up Fees</t>
  </si>
  <si>
    <t>Total Credit Card &amp; Cellular Fees</t>
  </si>
  <si>
    <t>Money Market February Interest</t>
  </si>
  <si>
    <t>Tom &amp; Becky Giesecke Lifetime Membership</t>
  </si>
  <si>
    <t>Face Masks Sold at Basketball Games</t>
  </si>
  <si>
    <t>Clover Credit Card Maching Testing</t>
  </si>
  <si>
    <t>Merchandise Sold by Athletic Office-Geddes</t>
  </si>
  <si>
    <t>Amazon Smile Donations - Dec 2020-Feb 2021</t>
  </si>
  <si>
    <t>Melaleuca February 2021</t>
  </si>
  <si>
    <t>Feb 21, 21</t>
  </si>
  <si>
    <t>Change</t>
  </si>
  <si>
    <t>Jenni Ripplinger - 25 Pack Gift Certificates with Envelopes</t>
  </si>
  <si>
    <t>Midland States Bank - February Credit Card Processing Fee</t>
  </si>
  <si>
    <t>Midland States Bank - Fee for Clover Credit Card Terminal</t>
  </si>
  <si>
    <t>US Cellular - 2/4/21-3/3/21 iPad Cellular Service Charge</t>
  </si>
  <si>
    <t>Jenni Ripplinger - 2020 1099-NEC Filing Fee</t>
  </si>
  <si>
    <t xml:space="preserve"> Tie Out:</t>
  </si>
  <si>
    <t>Cash Flow Net Income as of February 21, 2021</t>
  </si>
  <si>
    <t>Change in Net Income</t>
  </si>
  <si>
    <t>Cash Flow Net Income as of March 21,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</si>
</sst>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8"/>
      <color rgb="FF000000"/>
      <name val="Arial"/>
      <family val="2"/>
    </font>
    <font>
      <b/>
      <u val="singleAccounting"/>
      <sz val="8"/>
      <color rgb="FF000000"/>
      <name val="Arial"/>
      <family val="2"/>
    </font>
    <font>
      <u val="singleAccounting"/>
      <sz val="11"/>
      <color theme="1"/>
      <name val="Calibri"/>
      <family val="2"/>
      <scheme val="minor"/>
    </font>
    <font>
      <b/>
      <u val="doubleAccounting"/>
      <sz val="8"/>
      <color rgb="FF000000"/>
      <name val="Arial"/>
      <family val="2"/>
    </font>
    <font>
      <sz val="8"/>
      <color theme="1"/>
      <name val="Arial"/>
      <family val="2"/>
    </font>
    <font>
      <u val="singleAccounting"/>
      <sz val="8"/>
      <color theme="1"/>
      <name val="Arial"/>
      <family val="2"/>
    </font>
    <font>
      <u val="doubleAccounting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44" fontId="1" fillId="0" borderId="1" xfId="0" applyNumberFormat="1" applyFont="1" applyBorder="1" applyAlignment="1">
      <alignment horizontal="center"/>
    </xf>
    <xf numFmtId="44" fontId="2" fillId="0" borderId="0" xfId="0" applyNumberFormat="1" applyFont="1"/>
    <xf numFmtId="44" fontId="2" fillId="0" borderId="2" xfId="0" applyNumberFormat="1" applyFont="1" applyBorder="1"/>
    <xf numFmtId="44" fontId="2" fillId="0" borderId="0" xfId="0" applyNumberFormat="1" applyFont="1" applyBorder="1"/>
    <xf numFmtId="44" fontId="2" fillId="0" borderId="3" xfId="0" applyNumberFormat="1" applyFont="1" applyBorder="1"/>
    <xf numFmtId="44" fontId="2" fillId="0" borderId="5" xfId="0" applyNumberFormat="1" applyFont="1" applyBorder="1"/>
    <xf numFmtId="44" fontId="1" fillId="0" borderId="4" xfId="0" applyNumberFormat="1" applyFont="1" applyBorder="1"/>
    <xf numFmtId="44" fontId="0" fillId="0" borderId="0" xfId="0" applyNumberFormat="1"/>
    <xf numFmtId="0" fontId="0" fillId="0" borderId="0" xfId="0" applyFont="1"/>
    <xf numFmtId="0" fontId="0" fillId="0" borderId="0" xfId="0" applyNumberFormat="1" applyFont="1"/>
    <xf numFmtId="44" fontId="1" fillId="0" borderId="0" xfId="0" applyNumberFormat="1" applyFont="1" applyBorder="1"/>
    <xf numFmtId="49" fontId="2" fillId="0" borderId="0" xfId="0" applyNumberFormat="1" applyFont="1" applyBorder="1"/>
    <xf numFmtId="0" fontId="0" fillId="0" borderId="0" xfId="0" applyFont="1" applyBorder="1"/>
    <xf numFmtId="49" fontId="0" fillId="0" borderId="0" xfId="0" applyNumberFormat="1" applyFont="1" applyBorder="1"/>
    <xf numFmtId="0" fontId="0" fillId="0" borderId="0" xfId="0" applyNumberFormat="1" applyFont="1" applyBorder="1"/>
    <xf numFmtId="44" fontId="0" fillId="0" borderId="0" xfId="0" applyNumberFormat="1" applyFont="1" applyBorder="1"/>
    <xf numFmtId="49" fontId="1" fillId="0" borderId="0" xfId="0" applyNumberFormat="1" applyFont="1" applyBorder="1"/>
    <xf numFmtId="0" fontId="4" fillId="0" borderId="0" xfId="0" applyFont="1" applyBorder="1"/>
    <xf numFmtId="44" fontId="5" fillId="0" borderId="0" xfId="0" applyNumberFormat="1" applyFont="1" applyBorder="1"/>
    <xf numFmtId="44" fontId="6" fillId="0" borderId="0" xfId="0" applyNumberFormat="1" applyFont="1" applyBorder="1"/>
    <xf numFmtId="0" fontId="7" fillId="0" borderId="0" xfId="0" applyFont="1" applyBorder="1"/>
    <xf numFmtId="0" fontId="1" fillId="0" borderId="0" xfId="0" applyFont="1" applyBorder="1"/>
    <xf numFmtId="44" fontId="8" fillId="0" borderId="0" xfId="0" applyNumberFormat="1" applyFont="1" applyBorder="1"/>
    <xf numFmtId="0" fontId="9" fillId="0" borderId="0" xfId="0" applyNumberFormat="1" applyFont="1"/>
    <xf numFmtId="44" fontId="9" fillId="0" borderId="0" xfId="0" applyNumberFormat="1" applyFont="1"/>
    <xf numFmtId="44" fontId="10" fillId="0" borderId="0" xfId="0" applyNumberFormat="1" applyFont="1"/>
    <xf numFmtId="44" fontId="11" fillId="0" borderId="0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38100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38100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easurers%20Report%202-21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2-21-20"/>
      <sheetName val="Cash Flow 2-21-20"/>
      <sheetName val="Cash Flow Detail 1-25 to 2-21"/>
    </sheetNames>
    <sheetDataSet>
      <sheetData sheetId="0" refreshError="1"/>
      <sheetData sheetId="1">
        <row r="52">
          <cell r="D52">
            <v>227.98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32"/>
  <sheetViews>
    <sheetView tabSelected="1" workbookViewId="0"/>
  </sheetViews>
  <sheetFormatPr defaultRowHeight="15" x14ac:dyDescent="0.25"/>
  <cols>
    <col min="1" max="4" width="3" style="6" customWidth="1"/>
    <col min="5" max="5" width="25.42578125" style="6" customWidth="1"/>
    <col min="6" max="6" width="10.7109375" style="14" bestFit="1" customWidth="1"/>
    <col min="7" max="7" width="2.7109375" customWidth="1"/>
    <col min="8" max="8" width="10.7109375" style="14" bestFit="1" customWidth="1"/>
    <col min="9" max="9" width="2.7109375" customWidth="1"/>
    <col min="10" max="10" width="10.42578125" bestFit="1" customWidth="1"/>
  </cols>
  <sheetData>
    <row r="1" spans="1:10" s="5" customFormat="1" ht="15.75" thickBot="1" x14ac:dyDescent="0.3">
      <c r="A1" s="3"/>
      <c r="B1" s="3"/>
      <c r="C1" s="3"/>
      <c r="D1" s="3"/>
      <c r="E1" s="3"/>
      <c r="F1" s="7" t="s">
        <v>0</v>
      </c>
      <c r="H1" s="7" t="s">
        <v>102</v>
      </c>
      <c r="J1" s="4" t="s">
        <v>103</v>
      </c>
    </row>
    <row r="2" spans="1:10" ht="15.75" thickTop="1" x14ac:dyDescent="0.25">
      <c r="A2" s="1" t="s">
        <v>1</v>
      </c>
      <c r="B2" s="1"/>
      <c r="C2" s="1"/>
      <c r="D2" s="1"/>
      <c r="E2" s="1"/>
      <c r="F2" s="8"/>
      <c r="H2" s="8"/>
    </row>
    <row r="3" spans="1:10" x14ac:dyDescent="0.25">
      <c r="A3" s="1"/>
      <c r="B3" s="1" t="s">
        <v>2</v>
      </c>
      <c r="C3" s="1"/>
      <c r="D3" s="1"/>
      <c r="E3" s="1"/>
      <c r="F3" s="8"/>
      <c r="H3" s="8"/>
    </row>
    <row r="4" spans="1:10" x14ac:dyDescent="0.25">
      <c r="A4" s="1"/>
      <c r="B4" s="1"/>
      <c r="C4" s="1" t="s">
        <v>3</v>
      </c>
      <c r="D4" s="1"/>
      <c r="E4" s="1"/>
      <c r="F4" s="8"/>
      <c r="H4" s="8"/>
    </row>
    <row r="5" spans="1:10" x14ac:dyDescent="0.25">
      <c r="A5" s="1"/>
      <c r="B5" s="1"/>
      <c r="C5" s="1"/>
      <c r="D5" s="1" t="s">
        <v>4</v>
      </c>
      <c r="E5" s="1"/>
      <c r="F5" s="8"/>
      <c r="H5" s="8"/>
    </row>
    <row r="6" spans="1:10" x14ac:dyDescent="0.25">
      <c r="A6" s="1"/>
      <c r="B6" s="1"/>
      <c r="C6" s="1"/>
      <c r="D6" s="1"/>
      <c r="E6" s="1" t="s">
        <v>5</v>
      </c>
      <c r="F6" s="8">
        <v>10474.950000000001</v>
      </c>
      <c r="H6" s="8">
        <v>10474.950000000001</v>
      </c>
      <c r="J6" s="8">
        <f>F6-H6</f>
        <v>0</v>
      </c>
    </row>
    <row r="7" spans="1:10" x14ac:dyDescent="0.25">
      <c r="A7" s="1"/>
      <c r="B7" s="1"/>
      <c r="C7" s="1"/>
      <c r="D7" s="1"/>
      <c r="E7" s="1" t="s">
        <v>6</v>
      </c>
      <c r="F7" s="8">
        <v>21066.77</v>
      </c>
      <c r="H7" s="8">
        <v>21066.77</v>
      </c>
      <c r="J7" s="8">
        <f t="shared" ref="J7:J8" si="0">F7-H7</f>
        <v>0</v>
      </c>
    </row>
    <row r="8" spans="1:10" x14ac:dyDescent="0.25">
      <c r="A8" s="1"/>
      <c r="B8" s="1"/>
      <c r="C8" s="1"/>
      <c r="D8" s="1"/>
      <c r="E8" s="1" t="s">
        <v>7</v>
      </c>
      <c r="F8" s="8">
        <v>35419.040000000001</v>
      </c>
      <c r="H8" s="8">
        <v>35022.18</v>
      </c>
      <c r="J8" s="8">
        <f t="shared" si="0"/>
        <v>396.86000000000058</v>
      </c>
    </row>
    <row r="9" spans="1:10" ht="15.75" thickBot="1" x14ac:dyDescent="0.3">
      <c r="A9" s="1"/>
      <c r="B9" s="1"/>
      <c r="C9" s="1"/>
      <c r="D9" s="1"/>
      <c r="E9" s="1" t="s">
        <v>8</v>
      </c>
      <c r="F9" s="9">
        <v>25763.439999999999</v>
      </c>
      <c r="H9" s="9">
        <v>25762.85</v>
      </c>
      <c r="J9" s="9">
        <f>F9-H9</f>
        <v>0.59000000000014552</v>
      </c>
    </row>
    <row r="10" spans="1:10" x14ac:dyDescent="0.25">
      <c r="A10" s="1"/>
      <c r="B10" s="1"/>
      <c r="C10" s="1"/>
      <c r="D10" s="1" t="s">
        <v>9</v>
      </c>
      <c r="E10" s="1"/>
      <c r="F10" s="8">
        <f>ROUND(SUM(F5:F9),5)</f>
        <v>92724.2</v>
      </c>
      <c r="H10" s="8">
        <f>ROUND(SUM(H5:H9),5)</f>
        <v>92326.75</v>
      </c>
      <c r="J10" s="8">
        <f>ROUND(SUM(J6:J9),5)</f>
        <v>397.45</v>
      </c>
    </row>
    <row r="11" spans="1:10" x14ac:dyDescent="0.25">
      <c r="A11" s="1"/>
      <c r="B11" s="1"/>
      <c r="C11" s="1"/>
      <c r="D11" s="1" t="s">
        <v>10</v>
      </c>
      <c r="E11" s="1"/>
      <c r="F11" s="8"/>
      <c r="H11" s="8"/>
      <c r="J11" s="8"/>
    </row>
    <row r="12" spans="1:10" ht="15.75" thickBot="1" x14ac:dyDescent="0.3">
      <c r="A12" s="1"/>
      <c r="B12" s="1"/>
      <c r="C12" s="1"/>
      <c r="D12" s="1"/>
      <c r="E12" s="1" t="s">
        <v>11</v>
      </c>
      <c r="F12" s="10">
        <v>1883.23</v>
      </c>
      <c r="H12" s="10">
        <v>1883.23</v>
      </c>
      <c r="J12" s="10">
        <f>F12-H12</f>
        <v>0</v>
      </c>
    </row>
    <row r="13" spans="1:10" ht="15.75" thickBot="1" x14ac:dyDescent="0.3">
      <c r="A13" s="1"/>
      <c r="B13" s="1"/>
      <c r="C13" s="1"/>
      <c r="D13" s="1" t="s">
        <v>12</v>
      </c>
      <c r="E13" s="1"/>
      <c r="F13" s="11">
        <f>ROUND(SUM(F11:F12),5)</f>
        <v>1883.23</v>
      </c>
      <c r="H13" s="11">
        <f>ROUND(SUM(H11:H12),5)</f>
        <v>1883.23</v>
      </c>
      <c r="J13" s="11">
        <f>ROUND(SUM(J11:J12),5)</f>
        <v>0</v>
      </c>
    </row>
    <row r="14" spans="1:10" x14ac:dyDescent="0.25">
      <c r="A14" s="1"/>
      <c r="B14" s="1"/>
      <c r="C14" s="1" t="s">
        <v>13</v>
      </c>
      <c r="D14" s="1"/>
      <c r="E14" s="1"/>
      <c r="F14" s="8">
        <f>ROUND(F4+F10+F13,5)</f>
        <v>94607.43</v>
      </c>
      <c r="H14" s="8">
        <f>ROUND(H4+H10+H13,5)</f>
        <v>94209.98</v>
      </c>
      <c r="J14" s="8">
        <f>ROUND(J5+J10+J13,5)</f>
        <v>397.45</v>
      </c>
    </row>
    <row r="15" spans="1:10" x14ac:dyDescent="0.25">
      <c r="A15" s="1"/>
      <c r="B15" s="1"/>
      <c r="C15" s="1" t="s">
        <v>14</v>
      </c>
      <c r="D15" s="1"/>
      <c r="E15" s="1"/>
      <c r="F15" s="8"/>
      <c r="H15" s="8"/>
      <c r="J15" s="8"/>
    </row>
    <row r="16" spans="1:10" x14ac:dyDescent="0.25">
      <c r="A16" s="1"/>
      <c r="B16" s="1"/>
      <c r="C16" s="1"/>
      <c r="D16" s="1" t="s">
        <v>15</v>
      </c>
      <c r="E16" s="1"/>
      <c r="F16" s="8">
        <v>830</v>
      </c>
      <c r="H16" s="8">
        <v>830</v>
      </c>
      <c r="J16" s="8">
        <f>F16-H16</f>
        <v>0</v>
      </c>
    </row>
    <row r="17" spans="1:10" ht="15.75" thickBot="1" x14ac:dyDescent="0.3">
      <c r="A17" s="1"/>
      <c r="B17" s="1"/>
      <c r="C17" s="1"/>
      <c r="D17" s="1" t="s">
        <v>16</v>
      </c>
      <c r="E17" s="1"/>
      <c r="F17" s="10">
        <v>12140.19</v>
      </c>
      <c r="H17" s="10">
        <v>12140.19</v>
      </c>
      <c r="J17" s="10">
        <f>F17-H17</f>
        <v>0</v>
      </c>
    </row>
    <row r="18" spans="1:10" ht="15.75" thickBot="1" x14ac:dyDescent="0.3">
      <c r="A18" s="1"/>
      <c r="B18" s="1"/>
      <c r="C18" s="1" t="s">
        <v>17</v>
      </c>
      <c r="D18" s="1"/>
      <c r="E18" s="1"/>
      <c r="F18" s="11">
        <f>ROUND(SUM(F15:F17),5)</f>
        <v>12970.19</v>
      </c>
      <c r="H18" s="11">
        <f>ROUND(SUM(H15:H17),5)</f>
        <v>12970.19</v>
      </c>
      <c r="J18" s="11">
        <f>ROUND(SUM(J15:J17),5)</f>
        <v>0</v>
      </c>
    </row>
    <row r="19" spans="1:10" x14ac:dyDescent="0.25">
      <c r="A19" s="1"/>
      <c r="B19" s="1" t="s">
        <v>18</v>
      </c>
      <c r="C19" s="1"/>
      <c r="D19" s="1"/>
      <c r="E19" s="1"/>
      <c r="F19" s="8">
        <f>ROUND(F3+F14+F18,5)</f>
        <v>107577.62</v>
      </c>
      <c r="H19" s="8">
        <f>ROUND(H3+H14+H18,5)</f>
        <v>107180.17</v>
      </c>
      <c r="J19" s="8">
        <f>F19-H19</f>
        <v>397.44999999999709</v>
      </c>
    </row>
    <row r="20" spans="1:10" x14ac:dyDescent="0.25">
      <c r="A20" s="1"/>
      <c r="B20" s="1" t="s">
        <v>19</v>
      </c>
      <c r="C20" s="1"/>
      <c r="D20" s="1"/>
      <c r="E20" s="1"/>
      <c r="F20" s="8"/>
      <c r="H20" s="8"/>
      <c r="J20" s="8"/>
    </row>
    <row r="21" spans="1:10" x14ac:dyDescent="0.25">
      <c r="A21" s="1"/>
      <c r="B21" s="1"/>
      <c r="C21" s="1" t="s">
        <v>20</v>
      </c>
      <c r="D21" s="1"/>
      <c r="E21" s="1"/>
      <c r="F21" s="8">
        <v>-34347.300000000003</v>
      </c>
      <c r="H21" s="8">
        <v>-34347.300000000003</v>
      </c>
      <c r="J21" s="8">
        <f>F21-H21</f>
        <v>0</v>
      </c>
    </row>
    <row r="22" spans="1:10" x14ac:dyDescent="0.25">
      <c r="A22" s="1"/>
      <c r="B22" s="1"/>
      <c r="C22" s="1" t="s">
        <v>21</v>
      </c>
      <c r="D22" s="1"/>
      <c r="E22" s="1"/>
      <c r="F22" s="8"/>
      <c r="H22" s="8"/>
      <c r="J22" s="8"/>
    </row>
    <row r="23" spans="1:10" x14ac:dyDescent="0.25">
      <c r="A23" s="1"/>
      <c r="B23" s="1"/>
      <c r="C23" s="1"/>
      <c r="D23" s="1" t="s">
        <v>22</v>
      </c>
      <c r="E23" s="1"/>
      <c r="F23" s="8">
        <v>798</v>
      </c>
      <c r="H23" s="8">
        <v>798</v>
      </c>
      <c r="J23" s="8">
        <f t="shared" ref="J23:J31" si="1">F23-H23</f>
        <v>0</v>
      </c>
    </row>
    <row r="24" spans="1:10" x14ac:dyDescent="0.25">
      <c r="A24" s="1"/>
      <c r="B24" s="1"/>
      <c r="C24" s="1"/>
      <c r="D24" s="1" t="s">
        <v>23</v>
      </c>
      <c r="E24" s="1"/>
      <c r="F24" s="8">
        <v>1754.24</v>
      </c>
      <c r="H24" s="8">
        <v>1754.24</v>
      </c>
      <c r="J24" s="8">
        <f t="shared" si="1"/>
        <v>0</v>
      </c>
    </row>
    <row r="25" spans="1:10" x14ac:dyDescent="0.25">
      <c r="A25" s="1"/>
      <c r="B25" s="1"/>
      <c r="C25" s="1"/>
      <c r="D25" s="1" t="s">
        <v>24</v>
      </c>
      <c r="E25" s="1"/>
      <c r="F25" s="8">
        <v>10130</v>
      </c>
      <c r="H25" s="8">
        <v>10130</v>
      </c>
      <c r="J25" s="8">
        <f t="shared" si="1"/>
        <v>0</v>
      </c>
    </row>
    <row r="26" spans="1:10" x14ac:dyDescent="0.25">
      <c r="A26" s="1"/>
      <c r="B26" s="1"/>
      <c r="C26" s="1"/>
      <c r="D26" s="1" t="s">
        <v>25</v>
      </c>
      <c r="E26" s="1"/>
      <c r="F26" s="8">
        <v>1658.36</v>
      </c>
      <c r="H26" s="8">
        <v>1658.36</v>
      </c>
      <c r="J26" s="8">
        <f t="shared" si="1"/>
        <v>0</v>
      </c>
    </row>
    <row r="27" spans="1:10" ht="15.75" thickBot="1" x14ac:dyDescent="0.3">
      <c r="A27" s="1"/>
      <c r="B27" s="1"/>
      <c r="C27" s="1"/>
      <c r="D27" s="1" t="s">
        <v>26</v>
      </c>
      <c r="E27" s="1"/>
      <c r="F27" s="9">
        <v>5593.7</v>
      </c>
      <c r="H27" s="9">
        <v>5593.7</v>
      </c>
      <c r="J27" s="9">
        <f t="shared" si="1"/>
        <v>0</v>
      </c>
    </row>
    <row r="28" spans="1:10" x14ac:dyDescent="0.25">
      <c r="A28" s="1"/>
      <c r="B28" s="1"/>
      <c r="C28" s="1" t="s">
        <v>27</v>
      </c>
      <c r="D28" s="1"/>
      <c r="E28" s="1"/>
      <c r="F28" s="8">
        <f>ROUND(SUM(F22:F27),5)</f>
        <v>19934.3</v>
      </c>
      <c r="H28" s="8">
        <f>ROUND(SUM(H22:H27),5)</f>
        <v>19934.3</v>
      </c>
      <c r="J28" s="8">
        <f t="shared" si="1"/>
        <v>0</v>
      </c>
    </row>
    <row r="29" spans="1:10" ht="15.75" thickBot="1" x14ac:dyDescent="0.3">
      <c r="A29" s="1"/>
      <c r="B29" s="1"/>
      <c r="C29" s="1" t="s">
        <v>28</v>
      </c>
      <c r="D29" s="1"/>
      <c r="E29" s="1"/>
      <c r="F29" s="10">
        <v>14413</v>
      </c>
      <c r="H29" s="10">
        <v>14413</v>
      </c>
      <c r="J29" s="9">
        <f t="shared" si="1"/>
        <v>0</v>
      </c>
    </row>
    <row r="30" spans="1:10" ht="15.75" thickBot="1" x14ac:dyDescent="0.3">
      <c r="A30" s="1"/>
      <c r="B30" s="1" t="s">
        <v>29</v>
      </c>
      <c r="C30" s="1"/>
      <c r="D30" s="1"/>
      <c r="E30" s="1"/>
      <c r="F30" s="12">
        <f>ROUND(SUM(F20:F21)+SUM(F28:F29),5)</f>
        <v>0</v>
      </c>
      <c r="H30" s="12">
        <f>ROUND(SUM(H20:H21)+SUM(H28:H29),5)</f>
        <v>0</v>
      </c>
      <c r="J30" s="9">
        <f t="shared" si="1"/>
        <v>0</v>
      </c>
    </row>
    <row r="31" spans="1:10" s="2" customFormat="1" ht="15.75" thickBot="1" x14ac:dyDescent="0.3">
      <c r="A31" s="1" t="s">
        <v>30</v>
      </c>
      <c r="B31" s="1"/>
      <c r="C31" s="1"/>
      <c r="D31" s="1"/>
      <c r="E31" s="1"/>
      <c r="F31" s="13">
        <f>ROUND(F2+F19+F30,5)</f>
        <v>107577.62</v>
      </c>
      <c r="H31" s="13">
        <f>ROUND(H2+H19+H30,5)</f>
        <v>107180.17</v>
      </c>
      <c r="I31"/>
      <c r="J31" s="13">
        <f t="shared" si="1"/>
        <v>397.44999999999709</v>
      </c>
    </row>
    <row r="32" spans="1:10" ht="15.75" thickTop="1" x14ac:dyDescent="0.25"/>
  </sheetData>
  <printOptions horizontalCentered="1"/>
  <pageMargins left="0.7" right="0.7" top="1" bottom="0.75" header="0.1" footer="0.3"/>
  <pageSetup orientation="portrait" r:id="rId1"/>
  <headerFooter>
    <oddHeader>&amp;L&amp;"Arial,Bold"&amp;8 9:00 PM
&amp;"Arial,Bold"&amp;8 03/21/21
&amp;"Arial,Bold"&amp;8 Cash Basis&amp;C&amp;"Arial,Bold"&amp;12 Blue Thunder Boosters, Inc.
&amp;"Arial,Bold"&amp;14 Balance Sheet
&amp;"Arial,Bold"&amp;10 As of March 21, 2021</oddHead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E62"/>
  <sheetViews>
    <sheetView workbookViewId="0"/>
  </sheetViews>
  <sheetFormatPr defaultRowHeight="15" x14ac:dyDescent="0.25"/>
  <cols>
    <col min="1" max="2" width="3" style="6" customWidth="1"/>
    <col min="3" max="3" width="22.7109375" style="6" customWidth="1"/>
    <col min="4" max="4" width="17.5703125" style="14" bestFit="1" customWidth="1"/>
    <col min="5" max="5" width="11.28515625" bestFit="1" customWidth="1"/>
  </cols>
  <sheetData>
    <row r="1" spans="1:4" s="5" customFormat="1" ht="15.75" thickBot="1" x14ac:dyDescent="0.3">
      <c r="A1" s="3"/>
      <c r="B1" s="3"/>
      <c r="C1" s="3"/>
      <c r="D1" s="7" t="s">
        <v>31</v>
      </c>
    </row>
    <row r="2" spans="1:4" ht="15.75" thickTop="1" x14ac:dyDescent="0.25">
      <c r="A2" s="1" t="s">
        <v>32</v>
      </c>
      <c r="B2" s="1"/>
      <c r="C2" s="1"/>
      <c r="D2" s="8"/>
    </row>
    <row r="3" spans="1:4" x14ac:dyDescent="0.25">
      <c r="A3" s="1"/>
      <c r="B3" s="1" t="s">
        <v>33</v>
      </c>
      <c r="C3" s="1"/>
      <c r="D3" s="8"/>
    </row>
    <row r="4" spans="1:4" x14ac:dyDescent="0.25">
      <c r="A4" s="1"/>
      <c r="B4" s="1"/>
      <c r="C4" s="1" t="s">
        <v>34</v>
      </c>
      <c r="D4" s="8">
        <v>1725</v>
      </c>
    </row>
    <row r="5" spans="1:4" x14ac:dyDescent="0.25">
      <c r="A5" s="1"/>
      <c r="B5" s="1"/>
      <c r="C5" s="1" t="s">
        <v>35</v>
      </c>
      <c r="D5" s="8">
        <v>1400</v>
      </c>
    </row>
    <row r="6" spans="1:4" x14ac:dyDescent="0.25">
      <c r="A6" s="1"/>
      <c r="B6" s="1"/>
      <c r="C6" s="1" t="s">
        <v>36</v>
      </c>
      <c r="D6" s="8">
        <v>576</v>
      </c>
    </row>
    <row r="7" spans="1:4" x14ac:dyDescent="0.25">
      <c r="A7" s="1"/>
      <c r="B7" s="1"/>
      <c r="C7" s="1" t="s">
        <v>37</v>
      </c>
      <c r="D7" s="8">
        <v>3780</v>
      </c>
    </row>
    <row r="8" spans="1:4" ht="15.75" thickBot="1" x14ac:dyDescent="0.3">
      <c r="A8" s="1"/>
      <c r="B8" s="1"/>
      <c r="C8" s="1" t="s">
        <v>38</v>
      </c>
      <c r="D8" s="9">
        <v>1045</v>
      </c>
    </row>
    <row r="9" spans="1:4" x14ac:dyDescent="0.25">
      <c r="A9" s="1"/>
      <c r="B9" s="1" t="s">
        <v>39</v>
      </c>
      <c r="C9" s="1"/>
      <c r="D9" s="8">
        <f>ROUND(SUM(D3:D8),5)</f>
        <v>8526</v>
      </c>
    </row>
    <row r="10" spans="1:4" x14ac:dyDescent="0.25">
      <c r="A10" s="1"/>
      <c r="B10" s="1" t="s">
        <v>40</v>
      </c>
      <c r="C10" s="1"/>
      <c r="D10" s="8">
        <v>501.13</v>
      </c>
    </row>
    <row r="11" spans="1:4" x14ac:dyDescent="0.25">
      <c r="A11" s="1"/>
      <c r="B11" s="1" t="s">
        <v>41</v>
      </c>
      <c r="C11" s="1"/>
      <c r="D11" s="8"/>
    </row>
    <row r="12" spans="1:4" x14ac:dyDescent="0.25">
      <c r="A12" s="1"/>
      <c r="B12" s="1"/>
      <c r="C12" s="1" t="s">
        <v>42</v>
      </c>
      <c r="D12" s="8">
        <v>25</v>
      </c>
    </row>
    <row r="13" spans="1:4" ht="15.75" thickBot="1" x14ac:dyDescent="0.3">
      <c r="A13" s="1"/>
      <c r="B13" s="1"/>
      <c r="C13" s="1" t="s">
        <v>43</v>
      </c>
      <c r="D13" s="9">
        <v>250</v>
      </c>
    </row>
    <row r="14" spans="1:4" x14ac:dyDescent="0.25">
      <c r="A14" s="1"/>
      <c r="B14" s="1" t="s">
        <v>44</v>
      </c>
      <c r="C14" s="1"/>
      <c r="D14" s="8">
        <f>ROUND(SUM(D11:D13),5)</f>
        <v>275</v>
      </c>
    </row>
    <row r="15" spans="1:4" x14ac:dyDescent="0.25">
      <c r="A15" s="1"/>
      <c r="B15" s="1" t="s">
        <v>45</v>
      </c>
      <c r="C15" s="1"/>
      <c r="D15" s="8"/>
    </row>
    <row r="16" spans="1:4" x14ac:dyDescent="0.25">
      <c r="A16" s="1"/>
      <c r="B16" s="1"/>
      <c r="C16" s="1" t="s">
        <v>46</v>
      </c>
      <c r="D16" s="8">
        <v>20</v>
      </c>
    </row>
    <row r="17" spans="1:4" x14ac:dyDescent="0.25">
      <c r="A17" s="1"/>
      <c r="B17" s="1"/>
      <c r="C17" s="1" t="s">
        <v>47</v>
      </c>
      <c r="D17" s="8">
        <v>77</v>
      </c>
    </row>
    <row r="18" spans="1:4" x14ac:dyDescent="0.25">
      <c r="A18" s="1"/>
      <c r="B18" s="1"/>
      <c r="C18" s="1" t="s">
        <v>48</v>
      </c>
      <c r="D18" s="8">
        <v>525</v>
      </c>
    </row>
    <row r="19" spans="1:4" ht="15.75" thickBot="1" x14ac:dyDescent="0.3">
      <c r="A19" s="1"/>
      <c r="B19" s="1"/>
      <c r="C19" s="1" t="s">
        <v>49</v>
      </c>
      <c r="D19" s="9">
        <v>4397</v>
      </c>
    </row>
    <row r="20" spans="1:4" x14ac:dyDescent="0.25">
      <c r="A20" s="1"/>
      <c r="B20" s="1" t="s">
        <v>50</v>
      </c>
      <c r="C20" s="1"/>
      <c r="D20" s="8">
        <f>ROUND(SUM(D15:D19),5)</f>
        <v>5019</v>
      </c>
    </row>
    <row r="21" spans="1:4" ht="15.75" thickBot="1" x14ac:dyDescent="0.3">
      <c r="A21" s="1"/>
      <c r="B21" s="1" t="s">
        <v>51</v>
      </c>
      <c r="C21" s="1"/>
      <c r="D21" s="10">
        <v>1339.63</v>
      </c>
    </row>
    <row r="22" spans="1:4" ht="15.75" thickBot="1" x14ac:dyDescent="0.3">
      <c r="A22" s="1" t="s">
        <v>52</v>
      </c>
      <c r="B22" s="1"/>
      <c r="C22" s="1"/>
      <c r="D22" s="11">
        <f>ROUND(D2+SUM(D9:D10)+D14+SUM(D20:D21),5)</f>
        <v>15660.76</v>
      </c>
    </row>
    <row r="23" spans="1:4" hidden="1" x14ac:dyDescent="0.25">
      <c r="A23" s="1" t="s">
        <v>53</v>
      </c>
      <c r="B23" s="1"/>
      <c r="C23" s="1"/>
      <c r="D23" s="8">
        <f>D22</f>
        <v>15660.76</v>
      </c>
    </row>
    <row r="24" spans="1:4" x14ac:dyDescent="0.25">
      <c r="A24" s="1"/>
      <c r="B24" s="1"/>
      <c r="C24" s="1"/>
      <c r="D24" s="8"/>
    </row>
    <row r="25" spans="1:4" x14ac:dyDescent="0.25">
      <c r="A25" s="1" t="s">
        <v>54</v>
      </c>
      <c r="B25" s="1"/>
      <c r="C25" s="1"/>
      <c r="D25" s="8"/>
    </row>
    <row r="26" spans="1:4" x14ac:dyDescent="0.25">
      <c r="A26" s="1"/>
      <c r="B26" s="1" t="s">
        <v>55</v>
      </c>
      <c r="C26" s="1"/>
      <c r="D26" s="8">
        <v>470</v>
      </c>
    </row>
    <row r="27" spans="1:4" x14ac:dyDescent="0.25">
      <c r="A27" s="1"/>
      <c r="B27" s="1" t="s">
        <v>56</v>
      </c>
      <c r="C27" s="1"/>
      <c r="D27" s="8">
        <v>47.7</v>
      </c>
    </row>
    <row r="28" spans="1:4" x14ac:dyDescent="0.25">
      <c r="A28" s="1"/>
      <c r="B28" s="1" t="s">
        <v>57</v>
      </c>
      <c r="C28" s="1"/>
      <c r="D28" s="8">
        <v>83</v>
      </c>
    </row>
    <row r="29" spans="1:4" x14ac:dyDescent="0.25">
      <c r="A29" s="1"/>
      <c r="B29" s="1" t="s">
        <v>58</v>
      </c>
      <c r="C29" s="1"/>
      <c r="D29" s="8"/>
    </row>
    <row r="30" spans="1:4" x14ac:dyDescent="0.25">
      <c r="A30" s="1"/>
      <c r="B30" s="1"/>
      <c r="C30" s="1" t="s">
        <v>59</v>
      </c>
      <c r="D30" s="8">
        <v>37.56</v>
      </c>
    </row>
    <row r="31" spans="1:4" x14ac:dyDescent="0.25">
      <c r="A31" s="1"/>
      <c r="B31" s="1"/>
      <c r="C31" s="1" t="s">
        <v>60</v>
      </c>
      <c r="D31" s="8">
        <v>5.8</v>
      </c>
    </row>
    <row r="32" spans="1:4" x14ac:dyDescent="0.25">
      <c r="A32" s="1"/>
      <c r="B32" s="1"/>
      <c r="C32" s="1" t="s">
        <v>61</v>
      </c>
      <c r="D32" s="8">
        <v>201</v>
      </c>
    </row>
    <row r="33" spans="1:4" ht="15.75" thickBot="1" x14ac:dyDescent="0.3">
      <c r="A33" s="1"/>
      <c r="B33" s="1"/>
      <c r="C33" s="1" t="s">
        <v>62</v>
      </c>
      <c r="D33" s="9">
        <v>282.25</v>
      </c>
    </row>
    <row r="34" spans="1:4" x14ac:dyDescent="0.25">
      <c r="A34" s="1"/>
      <c r="B34" s="1" t="s">
        <v>63</v>
      </c>
      <c r="C34" s="1"/>
      <c r="D34" s="8">
        <f>ROUND(SUM(D29:D33),5)</f>
        <v>526.61</v>
      </c>
    </row>
    <row r="35" spans="1:4" hidden="1" x14ac:dyDescent="0.25">
      <c r="A35" s="1"/>
      <c r="B35" s="1" t="s">
        <v>64</v>
      </c>
      <c r="C35" s="1"/>
      <c r="D35" s="8"/>
    </row>
    <row r="36" spans="1:4" ht="15.75" hidden="1" thickBot="1" x14ac:dyDescent="0.3">
      <c r="A36" s="1"/>
      <c r="B36" s="1"/>
      <c r="C36" s="1" t="s">
        <v>65</v>
      </c>
      <c r="D36" s="9">
        <v>0</v>
      </c>
    </row>
    <row r="37" spans="1:4" hidden="1" x14ac:dyDescent="0.25">
      <c r="A37" s="1"/>
      <c r="B37" s="1" t="s">
        <v>66</v>
      </c>
      <c r="C37" s="1"/>
      <c r="D37" s="8">
        <f>ROUND(SUM(D35:D36),5)</f>
        <v>0</v>
      </c>
    </row>
    <row r="38" spans="1:4" x14ac:dyDescent="0.25">
      <c r="A38" s="1"/>
      <c r="B38" s="1" t="s">
        <v>67</v>
      </c>
      <c r="C38" s="1"/>
      <c r="D38" s="8"/>
    </row>
    <row r="39" spans="1:4" x14ac:dyDescent="0.25">
      <c r="A39" s="1"/>
      <c r="B39" s="1"/>
      <c r="C39" s="1" t="s">
        <v>68</v>
      </c>
      <c r="D39" s="8">
        <v>4166.84</v>
      </c>
    </row>
    <row r="40" spans="1:4" x14ac:dyDescent="0.25">
      <c r="A40" s="1"/>
      <c r="B40" s="1"/>
      <c r="C40" s="1" t="s">
        <v>69</v>
      </c>
      <c r="D40" s="8">
        <v>867.69</v>
      </c>
    </row>
    <row r="41" spans="1:4" ht="15.75" thickBot="1" x14ac:dyDescent="0.3">
      <c r="A41" s="1"/>
      <c r="B41" s="1"/>
      <c r="C41" s="1" t="s">
        <v>62</v>
      </c>
      <c r="D41" s="9">
        <v>147.07</v>
      </c>
    </row>
    <row r="42" spans="1:4" x14ac:dyDescent="0.25">
      <c r="A42" s="1"/>
      <c r="B42" s="1" t="s">
        <v>70</v>
      </c>
      <c r="C42" s="1"/>
      <c r="D42" s="8">
        <f>ROUND(SUM(D38:D41),5)</f>
        <v>5181.6000000000004</v>
      </c>
    </row>
    <row r="43" spans="1:4" x14ac:dyDescent="0.25">
      <c r="A43" s="1"/>
      <c r="B43" s="1" t="s">
        <v>71</v>
      </c>
      <c r="C43" s="1"/>
      <c r="D43" s="8">
        <v>1368</v>
      </c>
    </row>
    <row r="44" spans="1:4" x14ac:dyDescent="0.25">
      <c r="A44" s="1"/>
      <c r="B44" s="1" t="s">
        <v>72</v>
      </c>
      <c r="C44" s="1"/>
      <c r="D44" s="8">
        <v>7.53</v>
      </c>
    </row>
    <row r="45" spans="1:4" x14ac:dyDescent="0.25">
      <c r="A45" s="1"/>
      <c r="B45" s="1" t="s">
        <v>73</v>
      </c>
      <c r="C45" s="1"/>
      <c r="D45" s="8"/>
    </row>
    <row r="46" spans="1:4" x14ac:dyDescent="0.25">
      <c r="A46" s="1"/>
      <c r="B46" s="1"/>
      <c r="C46" s="1" t="s">
        <v>74</v>
      </c>
      <c r="D46" s="8">
        <v>613.61</v>
      </c>
    </row>
    <row r="47" spans="1:4" x14ac:dyDescent="0.25">
      <c r="A47" s="1"/>
      <c r="B47" s="1"/>
      <c r="C47" s="1" t="s">
        <v>46</v>
      </c>
      <c r="D47" s="8">
        <v>810.2</v>
      </c>
    </row>
    <row r="48" spans="1:4" x14ac:dyDescent="0.25">
      <c r="A48" s="1"/>
      <c r="B48" s="1"/>
      <c r="C48" s="1" t="s">
        <v>48</v>
      </c>
      <c r="D48" s="8">
        <v>1034.8</v>
      </c>
    </row>
    <row r="49" spans="1:5" x14ac:dyDescent="0.25">
      <c r="A49" s="1"/>
      <c r="B49" s="1"/>
      <c r="C49" s="1" t="s">
        <v>75</v>
      </c>
      <c r="D49" s="8">
        <v>62.45</v>
      </c>
    </row>
    <row r="50" spans="1:5" ht="15.75" thickBot="1" x14ac:dyDescent="0.3">
      <c r="A50" s="1"/>
      <c r="B50" s="1"/>
      <c r="C50" s="1" t="s">
        <v>76</v>
      </c>
      <c r="D50" s="9">
        <v>-17.690000000000001</v>
      </c>
    </row>
    <row r="51" spans="1:5" x14ac:dyDescent="0.25">
      <c r="A51" s="1"/>
      <c r="B51" s="1" t="s">
        <v>77</v>
      </c>
      <c r="C51" s="1"/>
      <c r="D51" s="8">
        <f>ROUND(SUM(D45:D50),5)</f>
        <v>2503.37</v>
      </c>
      <c r="E51" s="14"/>
    </row>
    <row r="52" spans="1:5" x14ac:dyDescent="0.25">
      <c r="A52" s="1"/>
      <c r="B52" s="1" t="s">
        <v>78</v>
      </c>
      <c r="C52" s="1"/>
      <c r="D52" s="8">
        <v>717.15</v>
      </c>
    </row>
    <row r="53" spans="1:5" x14ac:dyDescent="0.25">
      <c r="A53" s="1"/>
      <c r="B53" s="1" t="s">
        <v>79</v>
      </c>
      <c r="C53" s="1"/>
      <c r="D53" s="8">
        <v>4032.5</v>
      </c>
    </row>
    <row r="54" spans="1:5" x14ac:dyDescent="0.25">
      <c r="A54" s="1"/>
      <c r="B54" s="1" t="s">
        <v>80</v>
      </c>
      <c r="C54" s="1"/>
      <c r="D54" s="8"/>
    </row>
    <row r="55" spans="1:5" ht="15.75" thickBot="1" x14ac:dyDescent="0.3">
      <c r="A55" s="1"/>
      <c r="B55" s="1"/>
      <c r="C55" s="1" t="s">
        <v>81</v>
      </c>
      <c r="D55" s="9">
        <v>15</v>
      </c>
    </row>
    <row r="56" spans="1:5" x14ac:dyDescent="0.25">
      <c r="A56" s="1"/>
      <c r="B56" s="1" t="s">
        <v>82</v>
      </c>
      <c r="C56" s="1"/>
      <c r="D56" s="8">
        <f>ROUND(SUM(D54:D55),5)</f>
        <v>15</v>
      </c>
    </row>
    <row r="57" spans="1:5" x14ac:dyDescent="0.25">
      <c r="A57" s="1"/>
      <c r="B57" s="1" t="s">
        <v>83</v>
      </c>
      <c r="C57" s="1"/>
      <c r="D57" s="8"/>
    </row>
    <row r="58" spans="1:5" ht="15.75" thickBot="1" x14ac:dyDescent="0.3">
      <c r="A58" s="1"/>
      <c r="B58" s="1"/>
      <c r="C58" s="1" t="s">
        <v>84</v>
      </c>
      <c r="D58" s="10">
        <v>82.87</v>
      </c>
    </row>
    <row r="59" spans="1:5" ht="15.75" thickBot="1" x14ac:dyDescent="0.3">
      <c r="A59" s="1"/>
      <c r="B59" s="1" t="s">
        <v>85</v>
      </c>
      <c r="C59" s="1"/>
      <c r="D59" s="12">
        <f>ROUND(SUM(D57:D58),5)</f>
        <v>82.87</v>
      </c>
    </row>
    <row r="60" spans="1:5" ht="15.75" thickBot="1" x14ac:dyDescent="0.3">
      <c r="A60" s="1" t="s">
        <v>86</v>
      </c>
      <c r="B60" s="1"/>
      <c r="C60" s="1"/>
      <c r="D60" s="12">
        <f>ROUND(SUM(D25:D28)+D34+D37+SUM(D42:D44)+SUM(D51:D53)+D56+D59,5)</f>
        <v>15035.33</v>
      </c>
    </row>
    <row r="61" spans="1:5" s="2" customFormat="1" ht="15.75" customHeight="1" thickBot="1" x14ac:dyDescent="0.25">
      <c r="A61" s="1" t="s">
        <v>87</v>
      </c>
      <c r="B61" s="1"/>
      <c r="C61" s="1"/>
      <c r="D61" s="13">
        <f>ROUND(D23-D60,5)</f>
        <v>625.42999999999995</v>
      </c>
    </row>
    <row r="62" spans="1:5" ht="15.75" thickTop="1" x14ac:dyDescent="0.25"/>
  </sheetData>
  <printOptions horizontalCentered="1"/>
  <pageMargins left="0.7" right="0.7" top="1" bottom="0.75" header="0.1" footer="0.3"/>
  <pageSetup orientation="portrait" r:id="rId1"/>
  <headerFooter>
    <oddHeader>&amp;L&amp;"Arial,Bold"&amp;8 9:02 PM
&amp;"Arial,Bold"&amp;8 03/21/21
&amp;"Arial,Bold"&amp;8 Cash Basis&amp;C&amp;"Arial,Bold"&amp;12 Blue Thunder Boosters, Inc.
&amp;"Arial,Bold"&amp;14 Cash Flow Totals
&amp;"Arial,Bold"&amp;10 June 1, 2020 through March 21, 2021</oddHeader>
    <oddFooter xml:space="preserve">&amp;R&amp;"Arial,Bold"&amp;8 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G46"/>
  <sheetViews>
    <sheetView workbookViewId="0"/>
  </sheetViews>
  <sheetFormatPr defaultRowHeight="15" x14ac:dyDescent="0.25"/>
  <cols>
    <col min="1" max="3" width="3" style="21" customWidth="1"/>
    <col min="4" max="4" width="43" style="21" bestFit="1" customWidth="1"/>
    <col min="5" max="5" width="7.7109375" style="22" bestFit="1" customWidth="1"/>
    <col min="6" max="7" width="7.7109375" style="19" bestFit="1" customWidth="1"/>
    <col min="8" max="16384" width="9.140625" style="19"/>
  </cols>
  <sheetData>
    <row r="1" spans="1:7" x14ac:dyDescent="0.25">
      <c r="A1" s="18" t="s">
        <v>32</v>
      </c>
      <c r="B1" s="18"/>
      <c r="C1" s="18"/>
      <c r="D1" s="18"/>
      <c r="E1" s="10"/>
    </row>
    <row r="2" spans="1:7" x14ac:dyDescent="0.25">
      <c r="A2" s="18"/>
      <c r="B2" s="18" t="s">
        <v>40</v>
      </c>
      <c r="C2" s="18"/>
      <c r="D2" s="18"/>
      <c r="E2" s="10"/>
    </row>
    <row r="3" spans="1:7" ht="16.5" x14ac:dyDescent="0.35">
      <c r="A3" s="20"/>
      <c r="B3" s="20"/>
      <c r="C3" s="20"/>
      <c r="D3" s="18" t="s">
        <v>95</v>
      </c>
      <c r="E3" s="19"/>
      <c r="F3" s="25">
        <v>0.59</v>
      </c>
    </row>
    <row r="4" spans="1:7" s="24" customFormat="1" x14ac:dyDescent="0.25">
      <c r="A4" s="23"/>
      <c r="C4" s="23"/>
      <c r="D4" s="23" t="s">
        <v>88</v>
      </c>
      <c r="G4" s="17">
        <f>F3</f>
        <v>0.59</v>
      </c>
    </row>
    <row r="5" spans="1:7" x14ac:dyDescent="0.25">
      <c r="A5" s="18"/>
      <c r="B5" s="18" t="s">
        <v>41</v>
      </c>
      <c r="C5" s="18"/>
      <c r="D5" s="18"/>
      <c r="E5" s="10"/>
    </row>
    <row r="6" spans="1:7" x14ac:dyDescent="0.25">
      <c r="A6" s="18"/>
      <c r="B6" s="18"/>
      <c r="C6" s="18" t="s">
        <v>43</v>
      </c>
      <c r="D6" s="18"/>
      <c r="E6" s="10"/>
    </row>
    <row r="7" spans="1:7" ht="16.5" x14ac:dyDescent="0.35">
      <c r="A7" s="20"/>
      <c r="B7" s="20"/>
      <c r="C7" s="20"/>
      <c r="D7" s="18" t="s">
        <v>96</v>
      </c>
      <c r="E7" s="25">
        <v>250</v>
      </c>
    </row>
    <row r="8" spans="1:7" ht="16.5" x14ac:dyDescent="0.35">
      <c r="A8" s="18"/>
      <c r="B8" s="18"/>
      <c r="C8" s="18" t="s">
        <v>89</v>
      </c>
      <c r="D8" s="18"/>
      <c r="E8" s="19"/>
      <c r="F8" s="25">
        <f>ROUND(SUM(E6:E7),5)</f>
        <v>250</v>
      </c>
    </row>
    <row r="9" spans="1:7" s="24" customFormat="1" x14ac:dyDescent="0.25">
      <c r="A9" s="23"/>
      <c r="C9" s="23"/>
      <c r="D9" s="23" t="s">
        <v>44</v>
      </c>
      <c r="G9" s="17">
        <f>F8</f>
        <v>250</v>
      </c>
    </row>
    <row r="10" spans="1:7" x14ac:dyDescent="0.25">
      <c r="A10" s="18"/>
      <c r="B10" s="18" t="s">
        <v>45</v>
      </c>
      <c r="C10" s="18"/>
      <c r="D10" s="18"/>
      <c r="E10" s="10"/>
    </row>
    <row r="11" spans="1:7" x14ac:dyDescent="0.25">
      <c r="A11" s="18"/>
      <c r="B11" s="18"/>
      <c r="C11" s="18" t="s">
        <v>48</v>
      </c>
      <c r="D11" s="18"/>
      <c r="E11" s="10"/>
    </row>
    <row r="12" spans="1:7" ht="16.5" x14ac:dyDescent="0.35">
      <c r="A12" s="20"/>
      <c r="B12" s="20"/>
      <c r="C12" s="20"/>
      <c r="D12" s="18" t="s">
        <v>97</v>
      </c>
      <c r="E12" s="25">
        <v>110</v>
      </c>
    </row>
    <row r="13" spans="1:7" x14ac:dyDescent="0.25">
      <c r="A13" s="18"/>
      <c r="B13" s="18"/>
      <c r="C13" s="18" t="s">
        <v>90</v>
      </c>
      <c r="D13" s="18"/>
      <c r="E13" s="19"/>
      <c r="F13" s="10">
        <f>E12</f>
        <v>110</v>
      </c>
    </row>
    <row r="14" spans="1:7" x14ac:dyDescent="0.25">
      <c r="A14" s="18"/>
      <c r="B14" s="18"/>
      <c r="C14" s="18" t="s">
        <v>49</v>
      </c>
      <c r="D14" s="18"/>
      <c r="E14" s="10"/>
    </row>
    <row r="15" spans="1:7" x14ac:dyDescent="0.25">
      <c r="A15" s="18"/>
      <c r="B15" s="18"/>
      <c r="C15" s="18"/>
      <c r="D15" s="18" t="s">
        <v>98</v>
      </c>
      <c r="E15" s="10">
        <v>4</v>
      </c>
    </row>
    <row r="16" spans="1:7" ht="16.5" x14ac:dyDescent="0.35">
      <c r="A16" s="18"/>
      <c r="B16" s="18"/>
      <c r="C16" s="18"/>
      <c r="D16" s="18" t="s">
        <v>99</v>
      </c>
      <c r="E16" s="25">
        <v>70</v>
      </c>
    </row>
    <row r="17" spans="1:7" ht="16.5" x14ac:dyDescent="0.35">
      <c r="A17" s="18"/>
      <c r="B17" s="18"/>
      <c r="C17" s="18" t="s">
        <v>91</v>
      </c>
      <c r="D17" s="18"/>
      <c r="E17" s="19"/>
      <c r="F17" s="25">
        <f>ROUND(SUM(E14:E16),5)</f>
        <v>74</v>
      </c>
    </row>
    <row r="18" spans="1:7" s="24" customFormat="1" x14ac:dyDescent="0.25">
      <c r="A18" s="23"/>
      <c r="C18" s="23"/>
      <c r="D18" s="23" t="s">
        <v>50</v>
      </c>
      <c r="G18" s="17">
        <f>ROUND(F13+F17,5)</f>
        <v>184</v>
      </c>
    </row>
    <row r="19" spans="1:7" x14ac:dyDescent="0.25">
      <c r="A19" s="18"/>
      <c r="B19" s="18" t="s">
        <v>51</v>
      </c>
      <c r="C19" s="18"/>
      <c r="D19" s="18"/>
      <c r="E19" s="10"/>
    </row>
    <row r="20" spans="1:7" x14ac:dyDescent="0.25">
      <c r="A20" s="18"/>
      <c r="B20" s="18"/>
      <c r="C20" s="18"/>
      <c r="D20" s="18" t="s">
        <v>100</v>
      </c>
      <c r="E20" s="19"/>
      <c r="F20" s="10">
        <v>6.24</v>
      </c>
    </row>
    <row r="21" spans="1:7" ht="16.5" x14ac:dyDescent="0.35">
      <c r="A21" s="18"/>
      <c r="B21" s="18"/>
      <c r="C21" s="18"/>
      <c r="D21" s="18" t="s">
        <v>101</v>
      </c>
      <c r="E21" s="19"/>
      <c r="F21" s="25">
        <v>121.19</v>
      </c>
    </row>
    <row r="22" spans="1:7" s="24" customFormat="1" ht="16.5" x14ac:dyDescent="0.35">
      <c r="A22" s="23"/>
      <c r="C22" s="23"/>
      <c r="D22" s="23" t="s">
        <v>92</v>
      </c>
      <c r="G22" s="26">
        <v>127.43</v>
      </c>
    </row>
    <row r="23" spans="1:7" s="24" customFormat="1" ht="15" customHeight="1" x14ac:dyDescent="0.25">
      <c r="B23" s="23"/>
      <c r="C23" s="23"/>
      <c r="D23" s="23" t="s">
        <v>52</v>
      </c>
      <c r="G23" s="17">
        <f>ROUND(G4+G9+G18+G22,5)</f>
        <v>562.02</v>
      </c>
    </row>
    <row r="24" spans="1:7" hidden="1" x14ac:dyDescent="0.25">
      <c r="A24" s="18" t="s">
        <v>53</v>
      </c>
      <c r="B24" s="18"/>
      <c r="C24" s="18"/>
      <c r="D24" s="18"/>
      <c r="E24" s="10">
        <f>G23</f>
        <v>562.02</v>
      </c>
    </row>
    <row r="25" spans="1:7" x14ac:dyDescent="0.25">
      <c r="A25" s="18"/>
      <c r="B25" s="18"/>
      <c r="C25" s="18"/>
      <c r="D25" s="18"/>
      <c r="E25" s="10"/>
    </row>
    <row r="26" spans="1:7" x14ac:dyDescent="0.25">
      <c r="A26" s="18" t="s">
        <v>54</v>
      </c>
      <c r="B26" s="18"/>
      <c r="C26" s="18"/>
      <c r="D26" s="18"/>
      <c r="E26" s="10"/>
    </row>
    <row r="27" spans="1:7" x14ac:dyDescent="0.25">
      <c r="A27" s="18"/>
      <c r="B27" s="18" t="s">
        <v>58</v>
      </c>
      <c r="C27" s="18"/>
      <c r="D27" s="18"/>
      <c r="E27" s="10"/>
    </row>
    <row r="28" spans="1:7" x14ac:dyDescent="0.25">
      <c r="A28" s="18"/>
      <c r="B28" s="18"/>
      <c r="C28" s="18" t="s">
        <v>60</v>
      </c>
      <c r="D28" s="18"/>
      <c r="E28" s="10"/>
    </row>
    <row r="29" spans="1:7" ht="16.5" x14ac:dyDescent="0.35">
      <c r="A29" s="20"/>
      <c r="B29" s="20"/>
      <c r="C29" s="20"/>
      <c r="D29" s="18" t="s">
        <v>108</v>
      </c>
      <c r="E29" s="25">
        <v>5.8</v>
      </c>
    </row>
    <row r="30" spans="1:7" ht="16.5" x14ac:dyDescent="0.35">
      <c r="A30" s="18"/>
      <c r="B30" s="18"/>
      <c r="C30" s="18" t="s">
        <v>93</v>
      </c>
      <c r="D30" s="18"/>
      <c r="E30" s="19"/>
      <c r="F30" s="25">
        <f>ROUND(SUM(E28:E29),5)</f>
        <v>5.8</v>
      </c>
    </row>
    <row r="31" spans="1:7" s="24" customFormat="1" x14ac:dyDescent="0.25">
      <c r="A31" s="23"/>
      <c r="C31" s="23"/>
      <c r="D31" s="23" t="s">
        <v>63</v>
      </c>
      <c r="G31" s="17">
        <f>F30</f>
        <v>5.8</v>
      </c>
    </row>
    <row r="32" spans="1:7" x14ac:dyDescent="0.25">
      <c r="A32" s="18"/>
      <c r="B32" s="18" t="s">
        <v>73</v>
      </c>
      <c r="C32" s="18"/>
      <c r="D32" s="18"/>
      <c r="E32" s="10"/>
    </row>
    <row r="33" spans="1:7" x14ac:dyDescent="0.25">
      <c r="A33" s="18"/>
      <c r="B33" s="18"/>
      <c r="C33" s="18" t="s">
        <v>74</v>
      </c>
      <c r="D33" s="18"/>
      <c r="E33" s="10"/>
    </row>
    <row r="34" spans="1:7" x14ac:dyDescent="0.25">
      <c r="A34" s="18"/>
      <c r="B34" s="18"/>
      <c r="C34" s="18"/>
      <c r="D34" s="18" t="s">
        <v>104</v>
      </c>
      <c r="E34" s="10">
        <v>10.31</v>
      </c>
    </row>
    <row r="35" spans="1:7" x14ac:dyDescent="0.25">
      <c r="A35" s="18"/>
      <c r="B35" s="18"/>
      <c r="C35" s="18"/>
      <c r="D35" s="18" t="s">
        <v>105</v>
      </c>
      <c r="E35" s="10">
        <v>30.68</v>
      </c>
    </row>
    <row r="36" spans="1:7" x14ac:dyDescent="0.25">
      <c r="A36" s="18"/>
      <c r="B36" s="18"/>
      <c r="C36" s="18"/>
      <c r="D36" s="18" t="s">
        <v>106</v>
      </c>
      <c r="E36" s="10">
        <v>99</v>
      </c>
    </row>
    <row r="37" spans="1:7" ht="17.25" x14ac:dyDescent="0.4">
      <c r="A37" s="18"/>
      <c r="B37" s="18"/>
      <c r="C37" s="18"/>
      <c r="D37" s="18" t="s">
        <v>107</v>
      </c>
      <c r="E37" s="25">
        <v>18.78</v>
      </c>
      <c r="F37" s="27"/>
    </row>
    <row r="38" spans="1:7" ht="17.25" x14ac:dyDescent="0.4">
      <c r="A38" s="18"/>
      <c r="B38" s="18"/>
      <c r="C38" s="18" t="s">
        <v>94</v>
      </c>
      <c r="D38" s="18"/>
      <c r="E38" s="27"/>
      <c r="F38" s="25">
        <f>ROUND(SUM(E33:E37),5)</f>
        <v>158.77000000000001</v>
      </c>
    </row>
    <row r="39" spans="1:7" s="24" customFormat="1" ht="16.5" x14ac:dyDescent="0.35">
      <c r="A39" s="23"/>
      <c r="C39" s="23"/>
      <c r="D39" s="23" t="s">
        <v>77</v>
      </c>
      <c r="G39" s="26">
        <f>F38</f>
        <v>158.77000000000001</v>
      </c>
    </row>
    <row r="40" spans="1:7" s="24" customFormat="1" ht="16.5" x14ac:dyDescent="0.35">
      <c r="B40" s="23"/>
      <c r="C40" s="23"/>
      <c r="D40" s="23" t="s">
        <v>86</v>
      </c>
      <c r="G40" s="26">
        <f>ROUND(G31+G39,5)</f>
        <v>164.57</v>
      </c>
    </row>
    <row r="41" spans="1:7" s="28" customFormat="1" ht="15" customHeight="1" x14ac:dyDescent="0.35">
      <c r="B41" s="23"/>
      <c r="C41" s="23"/>
      <c r="D41" s="23" t="s">
        <v>87</v>
      </c>
      <c r="G41" s="29">
        <f>ROUND(E24-G40,5)</f>
        <v>397.45</v>
      </c>
    </row>
    <row r="43" spans="1:7" x14ac:dyDescent="0.25">
      <c r="D43" s="30" t="s">
        <v>109</v>
      </c>
      <c r="E43" s="16"/>
      <c r="F43" s="22"/>
      <c r="G43" s="15"/>
    </row>
    <row r="44" spans="1:7" x14ac:dyDescent="0.25">
      <c r="D44" s="30" t="s">
        <v>110</v>
      </c>
      <c r="E44" s="16"/>
      <c r="F44" s="22"/>
      <c r="G44" s="31">
        <f>'[1]Cash Flow 2-21-20'!$D$52</f>
        <v>227.98</v>
      </c>
    </row>
    <row r="45" spans="1:7" ht="16.5" x14ac:dyDescent="0.35">
      <c r="D45" s="30" t="s">
        <v>112</v>
      </c>
      <c r="E45" s="16"/>
      <c r="F45" s="22"/>
      <c r="G45" s="32">
        <f>'Cash Flow 3-21-21'!D61</f>
        <v>625.42999999999995</v>
      </c>
    </row>
    <row r="46" spans="1:7" ht="16.5" x14ac:dyDescent="0.35">
      <c r="D46" s="30" t="s">
        <v>111</v>
      </c>
      <c r="E46" s="16"/>
      <c r="F46" s="22"/>
      <c r="G46" s="33">
        <f>G45-G44</f>
        <v>397.44999999999993</v>
      </c>
    </row>
  </sheetData>
  <printOptions horizontalCentered="1"/>
  <pageMargins left="0.7" right="0.7" top="1" bottom="0.25" header="0.1" footer="0.3"/>
  <pageSetup orientation="portrait" r:id="rId1"/>
  <headerFooter>
    <oddHeader>&amp;L&amp;"Arial,Bold"&amp;8 9:05 PM
&amp;"Arial,Bold"&amp;8 03/21/21
&amp;"Arial,Bold"&amp;8 Cash Basis&amp;C&amp;"Arial,Bold"&amp;12 Blue Thunder Boosters, Inc.
&amp;"Arial,Bold"&amp;14 Cash Flow Detail
&amp;"Arial,Bold"&amp;10 February 22 through March 21, 2021</oddHead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38100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38100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Balance Sheet 3-21-21</vt:lpstr>
      <vt:lpstr>Cash Flow 3-21-21</vt:lpstr>
      <vt:lpstr>Cash Flow Detail 2-22 to 3-21</vt:lpstr>
      <vt:lpstr>'Balance Sheet 3-21-21'!Print_Titles</vt:lpstr>
      <vt:lpstr>'Cash Flow 3-21-21'!Print_Titles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sripp_000</dc:creator>
  <cp:lastModifiedBy>sripp_000</cp:lastModifiedBy>
  <cp:lastPrinted>2021-03-22T02:18:51Z</cp:lastPrinted>
  <dcterms:created xsi:type="dcterms:W3CDTF">2021-03-22T02:00:23Z</dcterms:created>
  <dcterms:modified xsi:type="dcterms:W3CDTF">2021-03-22T02:30:43Z</dcterms:modified>
</cp:coreProperties>
</file>